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OPS\Operations\Monthly\2025-26\June 25\RTA\"/>
    </mc:Choice>
  </mc:AlternateContent>
  <xr:revisionPtr revIDLastSave="0" documentId="8_{A496F5B0-9CC7-47BE-A851-3DC2B030D336}" xr6:coauthVersionLast="47" xr6:coauthVersionMax="47" xr10:uidLastSave="{00000000-0000-0000-0000-000000000000}"/>
  <bookViews>
    <workbookView xWindow="-98" yWindow="-98" windowWidth="19396" windowHeight="11596" activeTab="1" xr2:uid="{CE8BA727-FAA6-4973-A85F-72EC3E4520CA}"/>
  </bookViews>
  <sheets>
    <sheet name="Schemewise" sheetId="1" r:id="rId1"/>
    <sheet name="Statewise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2" l="1"/>
  <c r="J31" i="2"/>
  <c r="J30" i="2"/>
  <c r="J29" i="2"/>
  <c r="J28" i="2" s="1"/>
  <c r="J27" i="2" s="1"/>
  <c r="J26" i="2" s="1"/>
  <c r="J25" i="2"/>
  <c r="J24" i="2" s="1"/>
  <c r="J23" i="2" s="1"/>
  <c r="J22" i="2" s="1"/>
  <c r="J21" i="2"/>
  <c r="J20" i="2" s="1"/>
  <c r="J19" i="2" s="1"/>
  <c r="J18" i="2" s="1"/>
  <c r="J17" i="2"/>
  <c r="J16" i="2" s="1"/>
  <c r="J15" i="2" s="1"/>
  <c r="J14" i="2" s="1"/>
  <c r="J13" i="2"/>
  <c r="J12" i="2"/>
  <c r="J11" i="2" s="1"/>
  <c r="J10" i="2" s="1"/>
  <c r="J9" i="2" s="1"/>
  <c r="J8" i="2"/>
  <c r="J7" i="2" s="1"/>
  <c r="J6" i="2" s="1"/>
  <c r="J5" i="2" s="1"/>
  <c r="K42" i="2" s="1"/>
  <c r="J4" i="2"/>
  <c r="I42" i="2" s="1"/>
  <c r="H42" i="2" s="1"/>
  <c r="G42" i="2" s="1"/>
  <c r="F42" i="2" s="1"/>
  <c r="E42" i="2" s="1"/>
  <c r="D42" i="2" s="1"/>
  <c r="C42" i="2" s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K57" i="1"/>
  <c r="BK56" i="1"/>
  <c r="AQ53" i="1"/>
  <c r="BJ52" i="1"/>
  <c r="BI52" i="1"/>
  <c r="BH52" i="1"/>
  <c r="BG52" i="1"/>
  <c r="BF52" i="1"/>
  <c r="BE52" i="1"/>
  <c r="BD52" i="1"/>
  <c r="BC52" i="1"/>
  <c r="BC53" i="1" s="1"/>
  <c r="BB52" i="1"/>
  <c r="BA52" i="1"/>
  <c r="AZ52" i="1"/>
  <c r="AY52" i="1"/>
  <c r="AX52" i="1"/>
  <c r="AW52" i="1"/>
  <c r="AV52" i="1"/>
  <c r="AU52" i="1"/>
  <c r="AU53" i="1" s="1"/>
  <c r="AT52" i="1"/>
  <c r="AT53" i="1" s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W53" i="1" s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G53" i="1" s="1"/>
  <c r="F52" i="1"/>
  <c r="E52" i="1"/>
  <c r="D52" i="1"/>
  <c r="C52" i="1"/>
  <c r="BK51" i="1"/>
  <c r="BJ49" i="1"/>
  <c r="BI49" i="1"/>
  <c r="BH49" i="1"/>
  <c r="BG49" i="1"/>
  <c r="BF49" i="1"/>
  <c r="BF53" i="1" s="1"/>
  <c r="BF59" i="1" s="1"/>
  <c r="BE49" i="1"/>
  <c r="BD49" i="1"/>
  <c r="BC49" i="1"/>
  <c r="BB49" i="1"/>
  <c r="BA49" i="1"/>
  <c r="AZ49" i="1"/>
  <c r="AZ53" i="1" s="1"/>
  <c r="AY49" i="1"/>
  <c r="AY53" i="1" s="1"/>
  <c r="AX49" i="1"/>
  <c r="AX53" i="1" s="1"/>
  <c r="AW49" i="1"/>
  <c r="AV49" i="1"/>
  <c r="AU49" i="1"/>
  <c r="AT49" i="1"/>
  <c r="AS49" i="1"/>
  <c r="AR49" i="1"/>
  <c r="AQ49" i="1"/>
  <c r="AP49" i="1"/>
  <c r="AP53" i="1" s="1"/>
  <c r="AO49" i="1"/>
  <c r="AN49" i="1"/>
  <c r="AN53" i="1" s="1"/>
  <c r="AM49" i="1"/>
  <c r="AL49" i="1"/>
  <c r="AK49" i="1"/>
  <c r="AJ49" i="1"/>
  <c r="AI49" i="1"/>
  <c r="AH49" i="1"/>
  <c r="AH53" i="1" s="1"/>
  <c r="AG49" i="1"/>
  <c r="AF49" i="1"/>
  <c r="AE49" i="1"/>
  <c r="AE53" i="1" s="1"/>
  <c r="AD49" i="1"/>
  <c r="AC49" i="1"/>
  <c r="AB49" i="1"/>
  <c r="AB53" i="1" s="1"/>
  <c r="AA49" i="1"/>
  <c r="AA53" i="1" s="1"/>
  <c r="Z49" i="1"/>
  <c r="Z53" i="1" s="1"/>
  <c r="Y49" i="1"/>
  <c r="X49" i="1"/>
  <c r="W49" i="1"/>
  <c r="V49" i="1"/>
  <c r="V53" i="1" s="1"/>
  <c r="U49" i="1"/>
  <c r="T49" i="1"/>
  <c r="S49" i="1"/>
  <c r="S53" i="1" s="1"/>
  <c r="R49" i="1"/>
  <c r="R53" i="1" s="1"/>
  <c r="Q49" i="1"/>
  <c r="P49" i="1"/>
  <c r="P53" i="1" s="1"/>
  <c r="O49" i="1"/>
  <c r="N49" i="1"/>
  <c r="M49" i="1"/>
  <c r="L49" i="1"/>
  <c r="K49" i="1"/>
  <c r="J49" i="1"/>
  <c r="J53" i="1" s="1"/>
  <c r="I49" i="1"/>
  <c r="H49" i="1"/>
  <c r="G49" i="1"/>
  <c r="F49" i="1"/>
  <c r="E49" i="1"/>
  <c r="D49" i="1"/>
  <c r="D53" i="1" s="1"/>
  <c r="C49" i="1"/>
  <c r="C53" i="1" s="1"/>
  <c r="BK48" i="1"/>
  <c r="BK49" i="1" s="1"/>
  <c r="AT45" i="1"/>
  <c r="AM45" i="1"/>
  <c r="V45" i="1"/>
  <c r="O45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K43" i="1"/>
  <c r="BK42" i="1"/>
  <c r="BK41" i="1"/>
  <c r="BK40" i="1"/>
  <c r="BK39" i="1"/>
  <c r="BK38" i="1"/>
  <c r="BK37" i="1"/>
  <c r="BK36" i="1"/>
  <c r="BK35" i="1"/>
  <c r="BK34" i="1"/>
  <c r="BK33" i="1"/>
  <c r="BJ31" i="1"/>
  <c r="BJ45" i="1" s="1"/>
  <c r="BI31" i="1"/>
  <c r="BH31" i="1"/>
  <c r="BH45" i="1" s="1"/>
  <c r="BG31" i="1"/>
  <c r="BF31" i="1"/>
  <c r="BF45" i="1" s="1"/>
  <c r="BE31" i="1"/>
  <c r="BE45" i="1" s="1"/>
  <c r="BD31" i="1"/>
  <c r="BD45" i="1" s="1"/>
  <c r="BC31" i="1"/>
  <c r="BC45" i="1" s="1"/>
  <c r="BB31" i="1"/>
  <c r="BB45" i="1" s="1"/>
  <c r="BA31" i="1"/>
  <c r="AZ31" i="1"/>
  <c r="AY31" i="1"/>
  <c r="AY45" i="1" s="1"/>
  <c r="AX31" i="1"/>
  <c r="AX45" i="1" s="1"/>
  <c r="AW31" i="1"/>
  <c r="AW45" i="1" s="1"/>
  <c r="AV31" i="1"/>
  <c r="AV45" i="1" s="1"/>
  <c r="AU31" i="1"/>
  <c r="AT31" i="1"/>
  <c r="AS31" i="1"/>
  <c r="AR31" i="1"/>
  <c r="AQ31" i="1"/>
  <c r="AQ45" i="1" s="1"/>
  <c r="AP31" i="1"/>
  <c r="AP45" i="1" s="1"/>
  <c r="AO31" i="1"/>
  <c r="AO45" i="1" s="1"/>
  <c r="AN31" i="1"/>
  <c r="AN45" i="1" s="1"/>
  <c r="AM31" i="1"/>
  <c r="AL31" i="1"/>
  <c r="AL45" i="1" s="1"/>
  <c r="AK31" i="1"/>
  <c r="AJ31" i="1"/>
  <c r="AJ45" i="1" s="1"/>
  <c r="AI31" i="1"/>
  <c r="AH31" i="1"/>
  <c r="AH45" i="1" s="1"/>
  <c r="AG31" i="1"/>
  <c r="AG45" i="1" s="1"/>
  <c r="AF31" i="1"/>
  <c r="AF45" i="1" s="1"/>
  <c r="AE31" i="1"/>
  <c r="AE45" i="1" s="1"/>
  <c r="AD31" i="1"/>
  <c r="AD45" i="1" s="1"/>
  <c r="AC31" i="1"/>
  <c r="AB31" i="1"/>
  <c r="AA31" i="1"/>
  <c r="AA45" i="1" s="1"/>
  <c r="Z31" i="1"/>
  <c r="Z45" i="1" s="1"/>
  <c r="Y31" i="1"/>
  <c r="Y45" i="1" s="1"/>
  <c r="X31" i="1"/>
  <c r="X45" i="1" s="1"/>
  <c r="W31" i="1"/>
  <c r="V31" i="1"/>
  <c r="U31" i="1"/>
  <c r="T31" i="1"/>
  <c r="S31" i="1"/>
  <c r="S45" i="1" s="1"/>
  <c r="R31" i="1"/>
  <c r="R45" i="1" s="1"/>
  <c r="Q31" i="1"/>
  <c r="Q45" i="1" s="1"/>
  <c r="P31" i="1"/>
  <c r="P45" i="1" s="1"/>
  <c r="O31" i="1"/>
  <c r="N31" i="1"/>
  <c r="N45" i="1" s="1"/>
  <c r="M31" i="1"/>
  <c r="L31" i="1"/>
  <c r="L45" i="1" s="1"/>
  <c r="K31" i="1"/>
  <c r="J31" i="1"/>
  <c r="J45" i="1" s="1"/>
  <c r="I31" i="1"/>
  <c r="I45" i="1" s="1"/>
  <c r="H31" i="1"/>
  <c r="H45" i="1" s="1"/>
  <c r="G31" i="1"/>
  <c r="G45" i="1" s="1"/>
  <c r="F31" i="1"/>
  <c r="F45" i="1" s="1"/>
  <c r="E31" i="1"/>
  <c r="D31" i="1"/>
  <c r="C31" i="1"/>
  <c r="C45" i="1" s="1"/>
  <c r="BK30" i="1"/>
  <c r="BK29" i="1"/>
  <c r="BK28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K23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K20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K17" i="1"/>
  <c r="BJ15" i="1"/>
  <c r="BI15" i="1"/>
  <c r="BI25" i="1" s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K25" i="1" s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M25" i="1" s="1"/>
  <c r="L15" i="1"/>
  <c r="K15" i="1"/>
  <c r="J15" i="1"/>
  <c r="I15" i="1"/>
  <c r="H15" i="1"/>
  <c r="G15" i="1"/>
  <c r="F15" i="1"/>
  <c r="E15" i="1"/>
  <c r="D15" i="1"/>
  <c r="C15" i="1"/>
  <c r="BK14" i="1"/>
  <c r="BJ12" i="1"/>
  <c r="BI12" i="1"/>
  <c r="BH12" i="1"/>
  <c r="BG12" i="1"/>
  <c r="BF12" i="1"/>
  <c r="BF25" i="1" s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R25" i="1" s="1"/>
  <c r="AQ12" i="1"/>
  <c r="AP12" i="1"/>
  <c r="AP25" i="1" s="1"/>
  <c r="AO12" i="1"/>
  <c r="AN12" i="1"/>
  <c r="AM12" i="1"/>
  <c r="AL12" i="1"/>
  <c r="AK12" i="1"/>
  <c r="AJ12" i="1"/>
  <c r="AI12" i="1"/>
  <c r="AH12" i="1"/>
  <c r="AH25" i="1" s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T25" i="1" s="1"/>
  <c r="S12" i="1"/>
  <c r="R12" i="1"/>
  <c r="R25" i="1" s="1"/>
  <c r="Q12" i="1"/>
  <c r="P12" i="1"/>
  <c r="O12" i="1"/>
  <c r="N12" i="1"/>
  <c r="M12" i="1"/>
  <c r="L12" i="1"/>
  <c r="K12" i="1"/>
  <c r="J12" i="1"/>
  <c r="J25" i="1" s="1"/>
  <c r="I12" i="1"/>
  <c r="H12" i="1"/>
  <c r="G12" i="1"/>
  <c r="F12" i="1"/>
  <c r="E12" i="1"/>
  <c r="D12" i="1"/>
  <c r="C12" i="1"/>
  <c r="BK11" i="1"/>
  <c r="BJ9" i="1"/>
  <c r="BI9" i="1"/>
  <c r="BH9" i="1"/>
  <c r="BG9" i="1"/>
  <c r="BF9" i="1"/>
  <c r="BE9" i="1"/>
  <c r="BD9" i="1"/>
  <c r="BD25" i="1" s="1"/>
  <c r="BC9" i="1"/>
  <c r="BC25" i="1" s="1"/>
  <c r="BB9" i="1"/>
  <c r="BA9" i="1"/>
  <c r="AZ9" i="1"/>
  <c r="AY9" i="1"/>
  <c r="AX9" i="1"/>
  <c r="AW9" i="1"/>
  <c r="AV9" i="1"/>
  <c r="AU9" i="1"/>
  <c r="AU25" i="1" s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F25" i="1" s="1"/>
  <c r="AE9" i="1"/>
  <c r="AE25" i="1" s="1"/>
  <c r="AD9" i="1"/>
  <c r="AC9" i="1"/>
  <c r="AB9" i="1"/>
  <c r="AA9" i="1"/>
  <c r="Z9" i="1"/>
  <c r="Y9" i="1"/>
  <c r="X9" i="1"/>
  <c r="W9" i="1"/>
  <c r="W25" i="1" s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H25" i="1" s="1"/>
  <c r="G9" i="1"/>
  <c r="G25" i="1" s="1"/>
  <c r="F9" i="1"/>
  <c r="E9" i="1"/>
  <c r="D9" i="1"/>
  <c r="C9" i="1"/>
  <c r="BK8" i="1"/>
  <c r="BK9" i="1" s="1"/>
  <c r="AH59" i="1" l="1"/>
  <c r="J59" i="1"/>
  <c r="AP59" i="1"/>
  <c r="AI45" i="1"/>
  <c r="D45" i="1"/>
  <c r="T45" i="1"/>
  <c r="T59" i="1" s="1"/>
  <c r="AZ45" i="1"/>
  <c r="Z25" i="1"/>
  <c r="AX25" i="1"/>
  <c r="E25" i="1"/>
  <c r="AC25" i="1"/>
  <c r="BA25" i="1"/>
  <c r="X25" i="1"/>
  <c r="X59" i="1" s="1"/>
  <c r="AV25" i="1"/>
  <c r="BK18" i="1"/>
  <c r="I25" i="1"/>
  <c r="BE25" i="1"/>
  <c r="E45" i="1"/>
  <c r="M45" i="1"/>
  <c r="U45" i="1"/>
  <c r="AC45" i="1"/>
  <c r="AK45" i="1"/>
  <c r="AS45" i="1"/>
  <c r="BA45" i="1"/>
  <c r="BI45" i="1"/>
  <c r="E53" i="1"/>
  <c r="M53" i="1"/>
  <c r="U53" i="1"/>
  <c r="AC53" i="1"/>
  <c r="AC59" i="1" s="1"/>
  <c r="AK53" i="1"/>
  <c r="AS53" i="1"/>
  <c r="BA53" i="1"/>
  <c r="BI53" i="1"/>
  <c r="H53" i="1"/>
  <c r="X53" i="1"/>
  <c r="AF53" i="1"/>
  <c r="AV53" i="1"/>
  <c r="AV59" i="1" s="1"/>
  <c r="BD53" i="1"/>
  <c r="BD59" i="1" s="1"/>
  <c r="R59" i="1"/>
  <c r="P25" i="1"/>
  <c r="BG45" i="1"/>
  <c r="AR45" i="1"/>
  <c r="AI25" i="1"/>
  <c r="AI59" i="1" s="1"/>
  <c r="F25" i="1"/>
  <c r="AD25" i="1"/>
  <c r="BB25" i="1"/>
  <c r="N53" i="1"/>
  <c r="AL53" i="1"/>
  <c r="BJ53" i="1"/>
  <c r="D25" i="1"/>
  <c r="AB25" i="1"/>
  <c r="AZ25" i="1"/>
  <c r="O25" i="1"/>
  <c r="AM25" i="1"/>
  <c r="BK21" i="1"/>
  <c r="BK24" i="1"/>
  <c r="W45" i="1"/>
  <c r="AU45" i="1"/>
  <c r="BK44" i="1"/>
  <c r="O53" i="1"/>
  <c r="O59" i="1" s="1"/>
  <c r="AM53" i="1"/>
  <c r="AM59" i="1" s="1"/>
  <c r="BK58" i="1"/>
  <c r="C25" i="1"/>
  <c r="AY25" i="1"/>
  <c r="K45" i="1"/>
  <c r="K25" i="1"/>
  <c r="BG25" i="1"/>
  <c r="V25" i="1"/>
  <c r="V59" i="1" s="1"/>
  <c r="AW25" i="1"/>
  <c r="BK15" i="1"/>
  <c r="BK52" i="1"/>
  <c r="K53" i="1"/>
  <c r="AI53" i="1"/>
  <c r="BG53" i="1"/>
  <c r="AN25" i="1"/>
  <c r="AN59" i="1" s="1"/>
  <c r="AA25" i="1"/>
  <c r="BK31" i="1"/>
  <c r="BK45" i="1" s="1"/>
  <c r="AB45" i="1"/>
  <c r="S25" i="1"/>
  <c r="AQ25" i="1"/>
  <c r="AT25" i="1"/>
  <c r="AT59" i="1" s="1"/>
  <c r="Y25" i="1"/>
  <c r="F53" i="1"/>
  <c r="F59" i="1" s="1"/>
  <c r="AD53" i="1"/>
  <c r="BB53" i="1"/>
  <c r="N25" i="1"/>
  <c r="N59" i="1" s="1"/>
  <c r="AL25" i="1"/>
  <c r="BJ25" i="1"/>
  <c r="Q25" i="1"/>
  <c r="AG25" i="1"/>
  <c r="AO25" i="1"/>
  <c r="L25" i="1"/>
  <c r="L59" i="1" s="1"/>
  <c r="AJ25" i="1"/>
  <c r="AJ59" i="1" s="1"/>
  <c r="BH25" i="1"/>
  <c r="BH59" i="1" s="1"/>
  <c r="U25" i="1"/>
  <c r="AS25" i="1"/>
  <c r="I53" i="1"/>
  <c r="Q53" i="1"/>
  <c r="Q59" i="1" s="1"/>
  <c r="Y53" i="1"/>
  <c r="AG53" i="1"/>
  <c r="AO53" i="1"/>
  <c r="AO59" i="1" s="1"/>
  <c r="AW53" i="1"/>
  <c r="AW59" i="1" s="1"/>
  <c r="BE53" i="1"/>
  <c r="L53" i="1"/>
  <c r="T53" i="1"/>
  <c r="AJ53" i="1"/>
  <c r="AR53" i="1"/>
  <c r="BH53" i="1"/>
  <c r="AB59" i="1"/>
  <c r="E59" i="1"/>
  <c r="BA59" i="1"/>
  <c r="P59" i="1"/>
  <c r="D59" i="1"/>
  <c r="G59" i="1"/>
  <c r="S59" i="1"/>
  <c r="AE59" i="1"/>
  <c r="AQ59" i="1"/>
  <c r="BC59" i="1"/>
  <c r="H59" i="1"/>
  <c r="AF59" i="1"/>
  <c r="AR59" i="1"/>
  <c r="I59" i="1"/>
  <c r="U59" i="1"/>
  <c r="AG59" i="1"/>
  <c r="AS59" i="1"/>
  <c r="BE59" i="1"/>
  <c r="AZ59" i="1"/>
  <c r="K59" i="1"/>
  <c r="W59" i="1"/>
  <c r="AU59" i="1"/>
  <c r="BG59" i="1"/>
  <c r="M59" i="1"/>
  <c r="Y59" i="1"/>
  <c r="AK59" i="1"/>
  <c r="BI59" i="1"/>
  <c r="BK53" i="1"/>
  <c r="C59" i="1"/>
  <c r="AA59" i="1"/>
  <c r="AY59" i="1"/>
  <c r="Z59" i="1"/>
  <c r="AL59" i="1"/>
  <c r="AX59" i="1"/>
  <c r="BJ59" i="1"/>
  <c r="BK12" i="1"/>
  <c r="BK25" i="1" s="1"/>
  <c r="AD59" i="1" l="1"/>
  <c r="BB59" i="1"/>
  <c r="BK59" i="1"/>
  <c r="J41" i="2"/>
  <c r="J40" i="2"/>
  <c r="J39" i="2"/>
  <c r="J38" i="2"/>
  <c r="J37" i="2"/>
  <c r="J36" i="2"/>
  <c r="J35" i="2"/>
  <c r="J34" i="2"/>
  <c r="J33" i="2"/>
  <c r="J42" i="2" s="1"/>
</calcChain>
</file>

<file path=xl/sharedStrings.xml><?xml version="1.0" encoding="utf-8"?>
<sst xmlns="http://schemas.openxmlformats.org/spreadsheetml/2006/main" count="230" uniqueCount="138">
  <si>
    <t>Sl. No.</t>
  </si>
  <si>
    <t>Scheme Category/ Scheme Name</t>
  </si>
  <si>
    <t>Navi Mutual Fund: Average Assets Under Management (AAUM) as on 31-May-2025 (All figures in Rs. Crore)</t>
  </si>
  <si>
    <t>Through Direct Plan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</si>
  <si>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</si>
  <si>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</si>
  <si>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</si>
  <si>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</si>
  <si>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</si>
  <si>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</si>
  <si>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</si>
  <si>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1</t>
  </si>
  <si>
    <t>2</t>
  </si>
  <si>
    <t>3</t>
  </si>
  <si>
    <t>4</t>
  </si>
  <si>
    <t>5</t>
  </si>
  <si>
    <t>A</t>
  </si>
  <si>
    <t>INCOME/DEBT ORIENTED SCHEMES</t>
  </si>
  <si>
    <t>(i)</t>
  </si>
  <si>
    <t>Liquid/Money Market</t>
  </si>
  <si>
    <t>Navi Liquid Fund</t>
  </si>
  <si>
    <t>(a) Sub-Total</t>
  </si>
  <si>
    <t>Gilt</t>
  </si>
  <si>
    <t>(ii)</t>
  </si>
  <si>
    <t>Scheme Names</t>
  </si>
  <si>
    <t>(b) Sub-Total</t>
  </si>
  <si>
    <t>FMP</t>
  </si>
  <si>
    <t>(iii)</t>
  </si>
  <si>
    <t>(c) Sub-Total</t>
  </si>
  <si>
    <t>Debt (Assured Return)</t>
  </si>
  <si>
    <t>(iv)</t>
  </si>
  <si>
    <t>(d) Sub-Total</t>
  </si>
  <si>
    <t>Infrastructure Debt Funds</t>
  </si>
  <si>
    <t>(v)</t>
  </si>
  <si>
    <t>(e) Sub-Total</t>
  </si>
  <si>
    <t>Other Debt Schemes</t>
  </si>
  <si>
    <t>(vi)</t>
  </si>
  <si>
    <t>Navi Conservative Hybrid Fund</t>
  </si>
  <si>
    <t>(f) Sub-Total</t>
  </si>
  <si>
    <t>Grand Sub-Total (a+b+c+d+e+f)</t>
  </si>
  <si>
    <t>GROWTH/EQUITY ORIENTED SCHEMES</t>
  </si>
  <si>
    <t>B</t>
  </si>
  <si>
    <t>ELSS</t>
  </si>
  <si>
    <t>Navi Aggressive Hybrid Fund</t>
  </si>
  <si>
    <t>Navi ELSS Tax Saver Fund</t>
  </si>
  <si>
    <t>Navi ELSS Tax Saver Nifty 50 Index Fund</t>
  </si>
  <si>
    <t>Others</t>
  </si>
  <si>
    <t>Nifty India MFG Index Fund</t>
  </si>
  <si>
    <t>Navi BSE Sensex Index Fund</t>
  </si>
  <si>
    <t>Navi Nifty 50 Index Fund</t>
  </si>
  <si>
    <t>Navi Large &amp; Midcap Fund</t>
  </si>
  <si>
    <t>Navi Nifty Next 50 Index Fund</t>
  </si>
  <si>
    <t>Navi Nifty 500 Multicap 50:25:25 Index Fund</t>
  </si>
  <si>
    <t>NAVI NIFTY IT INDEX FUND</t>
  </si>
  <si>
    <t>Navi Flexi Cap Fund</t>
  </si>
  <si>
    <t>Navi Nifty Bank Index Fund</t>
  </si>
  <si>
    <t>Navi Nifty Midcap 150 Index Fund</t>
  </si>
  <si>
    <t>Navi Nifty Smallcap250 Momentum Quality 100 Index Fund</t>
  </si>
  <si>
    <t>Grand Sub-Total (a+b)</t>
  </si>
  <si>
    <t>EXCHANGE TRADED FUND</t>
  </si>
  <si>
    <t>C</t>
  </si>
  <si>
    <t>GOLD ETF</t>
  </si>
  <si>
    <t>Other ETFs</t>
  </si>
  <si>
    <t>Navi Nifty 50 ETF</t>
  </si>
  <si>
    <t>FUND OF FUND INVESTING OVERSEAS</t>
  </si>
  <si>
    <t>D</t>
  </si>
  <si>
    <t>Fund Of Funds Investing Overseas</t>
  </si>
  <si>
    <t>Navi Nasdaq 100 Fund of Fund</t>
  </si>
  <si>
    <t>Navi US Total Stock Market Fund of Fund</t>
  </si>
  <si>
    <t>Grand Sub-Total</t>
  </si>
  <si>
    <t>GRAND TOTAL (A+B+C+D+E)</t>
  </si>
  <si>
    <t>FUND OF FUNDS SCHEME (DOMESTIC)</t>
  </si>
  <si>
    <t>F</t>
  </si>
  <si>
    <t>Table showing State wise/ Union Territory wise contribution to Monthly AAUM of category of Schemes as on 31-May-2025</t>
  </si>
  <si>
    <t>Navi Mutual Fund (All figures in Rs. Crore)</t>
  </si>
  <si>
    <t>Name of the States/ Union Territories</t>
  </si>
  <si>
    <t>LIQUID SCHEMES</t>
  </si>
  <si>
    <t>OTHER DEBT ORIENTED SCHEMES</t>
  </si>
  <si>
    <t>GROWTH / EQUITY ORIENTED SCHEMES</t>
  </si>
  <si>
    <t>BALANCED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</si>
  <si>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</si>
  <si>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</si>
  <si>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</si>
  <si>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</si>
  <si>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</si>
  <si>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</si>
  <si>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</si>
  <si>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</si>
  <si>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</si>
  <si>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</si>
  <si>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6</t>
  </si>
  <si>
    <t>Chandigarh</t>
  </si>
  <si>
    <t>7</t>
  </si>
  <si>
    <t>Chhattisgarh</t>
  </si>
  <si>
    <t>8</t>
  </si>
  <si>
    <t>Dadra and Nagar Haveli</t>
  </si>
  <si>
    <t>9</t>
  </si>
  <si>
    <t>Daman and Diu</t>
  </si>
  <si>
    <t>10</t>
  </si>
  <si>
    <t>New Delhi</t>
  </si>
  <si>
    <t>11</t>
  </si>
  <si>
    <t>Goa</t>
  </si>
  <si>
    <t>12</t>
  </si>
  <si>
    <t>Gujarat</t>
  </si>
  <si>
    <t>13</t>
  </si>
  <si>
    <t>Haryana</t>
  </si>
  <si>
    <t>14</t>
  </si>
  <si>
    <t>Himachal Pradesh</t>
  </si>
  <si>
    <t>15</t>
  </si>
  <si>
    <t>Jammu and Kashmir</t>
  </si>
  <si>
    <t>16</t>
  </si>
  <si>
    <t>Jharkhand</t>
  </si>
  <si>
    <t>17</t>
  </si>
  <si>
    <t>Karnataka</t>
  </si>
  <si>
    <t>18</t>
  </si>
  <si>
    <t>Kerala</t>
  </si>
  <si>
    <t>19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</si>
  <si>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</si>
  <si>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</si>
  <si>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</si>
  <si>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</si>
  <si>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</si>
  <si>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</si>
  <si>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</si>
  <si>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</si>
  <si>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</si>
  <si>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</si>
  <si>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</si>
  <si>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</si>
  <si>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</si>
  <si>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</si>
  <si>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</si>
  <si>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</si>
  <si>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</si>
  <si>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</si>
  <si>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</si>
  <si>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Total</t>
  </si>
  <si>
    <t>Note: Name of new states / union territories shall be added alphabetically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</si>
</sst>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4"/>
      <color indexed="8"/>
      <name val="Trebuchet MS"/>
      <family val="2"/>
    </font>
    <font>
      <b/>
      <sz val="12"/>
      <color indexed="8"/>
      <name val="Trebuchet MS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readingOrder="1"/>
    </xf>
    <xf numFmtId="0" fontId="4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 vertical="center" readingOrder="1"/>
    </xf>
    <xf numFmtId="0" fontId="4" fillId="0" borderId="1" xfId="0" applyFont="1" applyBorder="1" applyAlignment="1">
      <alignment horizontal="left" vertical="top" readingOrder="1"/>
    </xf>
    <xf numFmtId="0" fontId="5" fillId="0" borderId="1" xfId="0" applyFont="1" applyBorder="1" applyAlignment="1">
      <alignment horizontal="right" vertical="center" wrapText="1" readingOrder="1"/>
    </xf>
    <xf numFmtId="4" fontId="5" fillId="0" borderId="1" xfId="0" applyNumberFormat="1" applyFont="1" applyBorder="1" applyAlignment="1">
      <alignment horizontal="righ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0" fontId="6" fillId="0" borderId="1" xfId="0" applyFont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readingOrder="1"/>
    </xf>
    <xf numFmtId="0" fontId="5" fillId="0" borderId="1" xfId="0" applyFont="1" applyBorder="1" applyAlignment="1">
      <alignment horizontal="left" vertical="top" wrapText="1" readingOrder="1"/>
    </xf>
    <xf numFmtId="2" fontId="5" fillId="0" borderId="1" xfId="0" applyNumberFormat="1" applyFont="1" applyBorder="1" applyAlignment="1">
      <alignment horizontal="right" vertical="top" wrapText="1" readingOrder="1"/>
    </xf>
    <xf numFmtId="0" fontId="6" fillId="0" borderId="1" xfId="0" applyFont="1" applyBorder="1" applyAlignment="1">
      <alignment horizontal="center" vertical="top" readingOrder="1"/>
    </xf>
    <xf numFmtId="0" fontId="5" fillId="0" borderId="1" xfId="0" applyFont="1" applyBorder="1" applyAlignment="1">
      <alignment horizontal="left" vertical="center" wrapText="1" readingOrder="1"/>
    </xf>
    <xf numFmtId="4" fontId="5" fillId="0" borderId="1" xfId="0" applyNumberFormat="1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0C9D1-5698-4F47-B0A5-9E44ADC51CEB}">
  <dimension ref="A1:BK62"/>
  <sheetViews>
    <sheetView workbookViewId="0">
      <selection activeCell="D8" sqref="D8"/>
    </sheetView>
  </sheetViews>
  <sheetFormatPr defaultRowHeight="14.25" x14ac:dyDescent="0.45"/>
  <cols>
    <col min="1" max="1" width="8.265625" bestFit="1" customWidth="1"/>
    <col min="2" max="2" width="38.59765625" bestFit="1" customWidth="1"/>
    <col min="3" max="7" width="4.59765625" bestFit="1" customWidth="1"/>
    <col min="8" max="9" width="8.1328125" bestFit="1" customWidth="1"/>
    <col min="10" max="11" width="4.59765625" bestFit="1" customWidth="1"/>
    <col min="12" max="12" width="8.1328125" bestFit="1" customWidth="1"/>
    <col min="13" max="17" width="4.59765625" bestFit="1" customWidth="1"/>
    <col min="18" max="18" width="8.1328125" bestFit="1" customWidth="1"/>
    <col min="19" max="19" width="5.59765625" bestFit="1" customWidth="1"/>
    <col min="20" max="21" width="4.59765625" bestFit="1" customWidth="1"/>
    <col min="22" max="22" width="6.59765625" bestFit="1" customWidth="1"/>
    <col min="23" max="47" width="4.59765625" bestFit="1" customWidth="1"/>
    <col min="48" max="48" width="6.59765625" bestFit="1" customWidth="1"/>
    <col min="49" max="49" width="5.59765625" bestFit="1" customWidth="1"/>
    <col min="50" max="51" width="4.59765625" bestFit="1" customWidth="1"/>
    <col min="52" max="52" width="6.59765625" bestFit="1" customWidth="1"/>
    <col min="53" max="57" width="4.59765625" bestFit="1" customWidth="1"/>
    <col min="58" max="58" width="6.59765625" bestFit="1" customWidth="1"/>
    <col min="59" max="61" width="4.59765625" bestFit="1" customWidth="1"/>
    <col min="62" max="62" width="5.59765625" bestFit="1" customWidth="1"/>
    <col min="63" max="63" width="14.1328125" bestFit="1" customWidth="1"/>
  </cols>
  <sheetData>
    <row r="1" spans="1:63" ht="18" x14ac:dyDescent="0.45">
      <c r="A1" s="19" t="s">
        <v>0</v>
      </c>
      <c r="B1" s="19" t="s">
        <v>1</v>
      </c>
      <c r="C1" s="20" t="s">
        <v>2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</row>
    <row r="2" spans="1:63" ht="15.4" x14ac:dyDescent="0.45">
      <c r="A2" s="19"/>
      <c r="B2" s="19"/>
      <c r="C2" s="18" t="s">
        <v>3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 t="s">
        <v>4</v>
      </c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 t="s">
        <v>5</v>
      </c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 t="s">
        <v>6</v>
      </c>
    </row>
    <row r="3" spans="1:63" ht="15.4" x14ac:dyDescent="0.45">
      <c r="A3" s="19"/>
      <c r="B3" s="19"/>
      <c r="C3" s="18" t="s">
        <v>7</v>
      </c>
      <c r="D3" s="18"/>
      <c r="E3" s="18"/>
      <c r="F3" s="18"/>
      <c r="G3" s="18"/>
      <c r="H3" s="18"/>
      <c r="I3" s="18"/>
      <c r="J3" s="18"/>
      <c r="K3" s="18"/>
      <c r="L3" s="18"/>
      <c r="M3" s="18" t="s">
        <v>8</v>
      </c>
      <c r="N3" s="18"/>
      <c r="O3" s="18"/>
      <c r="P3" s="18"/>
      <c r="Q3" s="18"/>
      <c r="R3" s="18"/>
      <c r="S3" s="18"/>
      <c r="T3" s="18"/>
      <c r="U3" s="18"/>
      <c r="V3" s="18"/>
      <c r="W3" s="18" t="s">
        <v>7</v>
      </c>
      <c r="X3" s="18"/>
      <c r="Y3" s="18"/>
      <c r="Z3" s="18"/>
      <c r="AA3" s="18"/>
      <c r="AB3" s="18"/>
      <c r="AC3" s="18"/>
      <c r="AD3" s="18"/>
      <c r="AE3" s="18"/>
      <c r="AF3" s="18"/>
      <c r="AG3" s="18" t="s">
        <v>8</v>
      </c>
      <c r="AH3" s="18"/>
      <c r="AI3" s="18"/>
      <c r="AJ3" s="18"/>
      <c r="AK3" s="18"/>
      <c r="AL3" s="18"/>
      <c r="AM3" s="18"/>
      <c r="AN3" s="18"/>
      <c r="AO3" s="18"/>
      <c r="AP3" s="18"/>
      <c r="AQ3" s="18" t="s">
        <v>7</v>
      </c>
      <c r="AR3" s="18"/>
      <c r="AS3" s="18"/>
      <c r="AT3" s="18"/>
      <c r="AU3" s="18"/>
      <c r="AV3" s="18"/>
      <c r="AW3" s="18"/>
      <c r="AX3" s="18"/>
      <c r="AY3" s="18"/>
      <c r="AZ3" s="18"/>
      <c r="BA3" s="18" t="s">
        <v>8</v>
      </c>
      <c r="BB3" s="18"/>
      <c r="BC3" s="18"/>
      <c r="BD3" s="18"/>
      <c r="BE3" s="18"/>
      <c r="BF3" s="18"/>
      <c r="BG3" s="18"/>
      <c r="BH3" s="18"/>
      <c r="BI3" s="18"/>
      <c r="BJ3" s="18"/>
      <c r="BK3" s="18"/>
    </row>
    <row r="4" spans="1:63" ht="15.4" x14ac:dyDescent="0.45">
      <c r="A4" s="19"/>
      <c r="B4" s="19"/>
      <c r="C4" s="18" t="s">
        <v>9</v>
      </c>
      <c r="D4" s="18"/>
      <c r="E4" s="18"/>
      <c r="F4" s="18"/>
      <c r="G4" s="18"/>
      <c r="H4" s="18" t="s">
        <v>10</v>
      </c>
      <c r="I4" s="18"/>
      <c r="J4" s="18"/>
      <c r="K4" s="18"/>
      <c r="L4" s="18"/>
      <c r="M4" s="18" t="s">
        <v>9</v>
      </c>
      <c r="N4" s="18"/>
      <c r="O4" s="18"/>
      <c r="P4" s="18"/>
      <c r="Q4" s="18"/>
      <c r="R4" s="18" t="s">
        <v>10</v>
      </c>
      <c r="S4" s="18"/>
      <c r="T4" s="18"/>
      <c r="U4" s="18"/>
      <c r="V4" s="18"/>
      <c r="W4" s="18" t="s">
        <v>9</v>
      </c>
      <c r="X4" s="18"/>
      <c r="Y4" s="18"/>
      <c r="Z4" s="18"/>
      <c r="AA4" s="18"/>
      <c r="AB4" s="18" t="s">
        <v>10</v>
      </c>
      <c r="AC4" s="18"/>
      <c r="AD4" s="18"/>
      <c r="AE4" s="18"/>
      <c r="AF4" s="18"/>
      <c r="AG4" s="18" t="s">
        <v>9</v>
      </c>
      <c r="AH4" s="18"/>
      <c r="AI4" s="18"/>
      <c r="AJ4" s="18"/>
      <c r="AK4" s="18"/>
      <c r="AL4" s="18" t="s">
        <v>10</v>
      </c>
      <c r="AM4" s="18"/>
      <c r="AN4" s="18"/>
      <c r="AO4" s="18"/>
      <c r="AP4" s="18"/>
      <c r="AQ4" s="18" t="s">
        <v>9</v>
      </c>
      <c r="AR4" s="18"/>
      <c r="AS4" s="18"/>
      <c r="AT4" s="18"/>
      <c r="AU4" s="18"/>
      <c r="AV4" s="18" t="s">
        <v>10</v>
      </c>
      <c r="AW4" s="18"/>
      <c r="AX4" s="18"/>
      <c r="AY4" s="18"/>
      <c r="AZ4" s="18"/>
      <c r="BA4" s="18" t="s">
        <v>9</v>
      </c>
      <c r="BB4" s="18"/>
      <c r="BC4" s="18"/>
      <c r="BD4" s="18"/>
      <c r="BE4" s="18"/>
      <c r="BF4" s="18" t="s">
        <v>10</v>
      </c>
      <c r="BG4" s="18"/>
      <c r="BH4" s="18"/>
      <c r="BI4" s="18"/>
      <c r="BJ4" s="18"/>
      <c r="BK4" s="18"/>
    </row>
    <row r="5" spans="1:63" ht="15.4" x14ac:dyDescent="0.45">
      <c r="A5" s="19"/>
      <c r="B5" s="19"/>
      <c r="C5" s="1" t="s">
        <v>11</v>
      </c>
      <c r="D5" s="1" t="s">
        <v>12</v>
      </c>
      <c r="E5" s="1" t="s">
        <v>13</v>
      </c>
      <c r="F5" s="1" t="s">
        <v>14</v>
      </c>
      <c r="G5" s="1" t="s">
        <v>15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11</v>
      </c>
      <c r="N5" s="1" t="s">
        <v>12</v>
      </c>
      <c r="O5" s="1" t="s">
        <v>13</v>
      </c>
      <c r="P5" s="1" t="s">
        <v>14</v>
      </c>
      <c r="Q5" s="1" t="s">
        <v>15</v>
      </c>
      <c r="R5" s="1" t="s">
        <v>11</v>
      </c>
      <c r="S5" s="1" t="s">
        <v>12</v>
      </c>
      <c r="T5" s="1" t="s">
        <v>13</v>
      </c>
      <c r="U5" s="1" t="s">
        <v>14</v>
      </c>
      <c r="V5" s="1" t="s">
        <v>15</v>
      </c>
      <c r="W5" s="1" t="s">
        <v>11</v>
      </c>
      <c r="X5" s="1" t="s">
        <v>12</v>
      </c>
      <c r="Y5" s="1" t="s">
        <v>13</v>
      </c>
      <c r="Z5" s="1" t="s">
        <v>14</v>
      </c>
      <c r="AA5" s="1" t="s">
        <v>15</v>
      </c>
      <c r="AB5" s="1" t="s">
        <v>11</v>
      </c>
      <c r="AC5" s="1" t="s">
        <v>12</v>
      </c>
      <c r="AD5" s="1" t="s">
        <v>13</v>
      </c>
      <c r="AE5" s="1" t="s">
        <v>14</v>
      </c>
      <c r="AF5" s="1" t="s">
        <v>15</v>
      </c>
      <c r="AG5" s="1" t="s">
        <v>11</v>
      </c>
      <c r="AH5" s="1" t="s">
        <v>12</v>
      </c>
      <c r="AI5" s="1" t="s">
        <v>13</v>
      </c>
      <c r="AJ5" s="1" t="s">
        <v>14</v>
      </c>
      <c r="AK5" s="1" t="s">
        <v>15</v>
      </c>
      <c r="AL5" s="1" t="s">
        <v>11</v>
      </c>
      <c r="AM5" s="1" t="s">
        <v>12</v>
      </c>
      <c r="AN5" s="1" t="s">
        <v>13</v>
      </c>
      <c r="AO5" s="1" t="s">
        <v>14</v>
      </c>
      <c r="AP5" s="1" t="s">
        <v>15</v>
      </c>
      <c r="AQ5" s="1" t="s">
        <v>11</v>
      </c>
      <c r="AR5" s="1" t="s">
        <v>12</v>
      </c>
      <c r="AS5" s="1" t="s">
        <v>13</v>
      </c>
      <c r="AT5" s="1" t="s">
        <v>14</v>
      </c>
      <c r="AU5" s="1" t="s">
        <v>15</v>
      </c>
      <c r="AV5" s="1" t="s">
        <v>11</v>
      </c>
      <c r="AW5" s="1" t="s">
        <v>12</v>
      </c>
      <c r="AX5" s="1" t="s">
        <v>13</v>
      </c>
      <c r="AY5" s="1" t="s">
        <v>14</v>
      </c>
      <c r="AZ5" s="1" t="s">
        <v>15</v>
      </c>
      <c r="BA5" s="1" t="s">
        <v>11</v>
      </c>
      <c r="BB5" s="1" t="s">
        <v>12</v>
      </c>
      <c r="BC5" s="1" t="s">
        <v>13</v>
      </c>
      <c r="BD5" s="1" t="s">
        <v>14</v>
      </c>
      <c r="BE5" s="1" t="s">
        <v>15</v>
      </c>
      <c r="BF5" s="1" t="s">
        <v>11</v>
      </c>
      <c r="BG5" s="1" t="s">
        <v>12</v>
      </c>
      <c r="BH5" s="1" t="s">
        <v>13</v>
      </c>
      <c r="BI5" s="1" t="s">
        <v>14</v>
      </c>
      <c r="BJ5" s="1" t="s">
        <v>15</v>
      </c>
      <c r="BK5" s="18"/>
    </row>
    <row r="6" spans="1:63" x14ac:dyDescent="0.45">
      <c r="A6" s="2" t="s">
        <v>16</v>
      </c>
      <c r="B6" s="3" t="s">
        <v>17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</row>
    <row r="7" spans="1:63" x14ac:dyDescent="0.45">
      <c r="A7" s="5" t="s">
        <v>18</v>
      </c>
      <c r="B7" s="4" t="s">
        <v>19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</row>
    <row r="8" spans="1:63" x14ac:dyDescent="0.45">
      <c r="A8" s="6"/>
      <c r="B8" s="7" t="s">
        <v>20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8.4329408390000005</v>
      </c>
      <c r="I8" s="8">
        <v>23.262447210000001</v>
      </c>
      <c r="J8" s="8">
        <v>0</v>
      </c>
      <c r="K8" s="8">
        <v>0</v>
      </c>
      <c r="L8" s="8">
        <v>43.048582879999998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6.5069875179999999</v>
      </c>
      <c r="S8" s="8">
        <v>1.323692E-3</v>
      </c>
      <c r="T8" s="8">
        <v>0</v>
      </c>
      <c r="U8" s="8">
        <v>0</v>
      </c>
      <c r="V8" s="8">
        <v>4.3809907209999999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2.1925489730000001</v>
      </c>
      <c r="AW8" s="8">
        <v>9.1974648240000008</v>
      </c>
      <c r="AX8" s="8">
        <v>0</v>
      </c>
      <c r="AY8" s="8">
        <v>0</v>
      </c>
      <c r="AZ8" s="8">
        <v>6.6886211900000001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1.7466648629999999</v>
      </c>
      <c r="BG8" s="8">
        <v>0.169770592</v>
      </c>
      <c r="BH8" s="8">
        <v>0</v>
      </c>
      <c r="BI8" s="8">
        <v>0</v>
      </c>
      <c r="BJ8" s="8">
        <v>0.63215785949919678</v>
      </c>
      <c r="BK8" s="8">
        <f>SUM(C8:BJ8)</f>
        <v>106.26050116149922</v>
      </c>
    </row>
    <row r="9" spans="1:63" x14ac:dyDescent="0.45">
      <c r="A9" s="6"/>
      <c r="B9" s="7" t="s">
        <v>21</v>
      </c>
      <c r="C9" s="8">
        <f t="shared" ref="C9:BK9" si="0">SUM(C8:C8)</f>
        <v>0</v>
      </c>
      <c r="D9" s="8">
        <f t="shared" si="0"/>
        <v>0</v>
      </c>
      <c r="E9" s="8">
        <f t="shared" si="0"/>
        <v>0</v>
      </c>
      <c r="F9" s="8">
        <f t="shared" si="0"/>
        <v>0</v>
      </c>
      <c r="G9" s="8">
        <f t="shared" si="0"/>
        <v>0</v>
      </c>
      <c r="H9" s="8">
        <f t="shared" si="0"/>
        <v>8.4329408390000005</v>
      </c>
      <c r="I9" s="8">
        <f t="shared" si="0"/>
        <v>23.262447210000001</v>
      </c>
      <c r="J9" s="8">
        <f t="shared" si="0"/>
        <v>0</v>
      </c>
      <c r="K9" s="8">
        <f t="shared" si="0"/>
        <v>0</v>
      </c>
      <c r="L9" s="8">
        <f t="shared" si="0"/>
        <v>43.048582879999998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 t="shared" si="0"/>
        <v>0</v>
      </c>
      <c r="R9" s="8">
        <f t="shared" si="0"/>
        <v>6.5069875179999999</v>
      </c>
      <c r="S9" s="8">
        <f t="shared" si="0"/>
        <v>1.323692E-3</v>
      </c>
      <c r="T9" s="8">
        <f t="shared" si="0"/>
        <v>0</v>
      </c>
      <c r="U9" s="8">
        <f t="shared" si="0"/>
        <v>0</v>
      </c>
      <c r="V9" s="8">
        <f t="shared" si="0"/>
        <v>4.3809907209999999</v>
      </c>
      <c r="W9" s="8">
        <f t="shared" si="0"/>
        <v>0</v>
      </c>
      <c r="X9" s="8">
        <f t="shared" si="0"/>
        <v>0</v>
      </c>
      <c r="Y9" s="8">
        <f t="shared" si="0"/>
        <v>0</v>
      </c>
      <c r="Z9" s="8">
        <f t="shared" si="0"/>
        <v>0</v>
      </c>
      <c r="AA9" s="8">
        <f t="shared" si="0"/>
        <v>0</v>
      </c>
      <c r="AB9" s="8">
        <f t="shared" si="0"/>
        <v>0</v>
      </c>
      <c r="AC9" s="8">
        <f t="shared" si="0"/>
        <v>0</v>
      </c>
      <c r="AD9" s="8">
        <f t="shared" si="0"/>
        <v>0</v>
      </c>
      <c r="AE9" s="8">
        <f t="shared" si="0"/>
        <v>0</v>
      </c>
      <c r="AF9" s="8">
        <f t="shared" si="0"/>
        <v>0</v>
      </c>
      <c r="AG9" s="8">
        <f t="shared" si="0"/>
        <v>0</v>
      </c>
      <c r="AH9" s="8">
        <f t="shared" si="0"/>
        <v>0</v>
      </c>
      <c r="AI9" s="8">
        <f t="shared" si="0"/>
        <v>0</v>
      </c>
      <c r="AJ9" s="8">
        <f t="shared" si="0"/>
        <v>0</v>
      </c>
      <c r="AK9" s="8">
        <f t="shared" si="0"/>
        <v>0</v>
      </c>
      <c r="AL9" s="8">
        <f t="shared" si="0"/>
        <v>0</v>
      </c>
      <c r="AM9" s="8">
        <f t="shared" si="0"/>
        <v>0</v>
      </c>
      <c r="AN9" s="8">
        <f t="shared" si="0"/>
        <v>0</v>
      </c>
      <c r="AO9" s="8">
        <f t="shared" si="0"/>
        <v>0</v>
      </c>
      <c r="AP9" s="8">
        <f t="shared" si="0"/>
        <v>0</v>
      </c>
      <c r="AQ9" s="8">
        <f t="shared" si="0"/>
        <v>0</v>
      </c>
      <c r="AR9" s="8">
        <f t="shared" si="0"/>
        <v>0</v>
      </c>
      <c r="AS9" s="8">
        <f t="shared" si="0"/>
        <v>0</v>
      </c>
      <c r="AT9" s="8">
        <f t="shared" si="0"/>
        <v>0</v>
      </c>
      <c r="AU9" s="8">
        <f t="shared" si="0"/>
        <v>0</v>
      </c>
      <c r="AV9" s="8">
        <f t="shared" si="0"/>
        <v>2.1925489730000001</v>
      </c>
      <c r="AW9" s="8">
        <f t="shared" si="0"/>
        <v>9.1974648240000008</v>
      </c>
      <c r="AX9" s="8">
        <f t="shared" si="0"/>
        <v>0</v>
      </c>
      <c r="AY9" s="8">
        <f t="shared" si="0"/>
        <v>0</v>
      </c>
      <c r="AZ9" s="8">
        <f t="shared" si="0"/>
        <v>6.6886211900000001</v>
      </c>
      <c r="BA9" s="8">
        <f t="shared" si="0"/>
        <v>0</v>
      </c>
      <c r="BB9" s="8">
        <f t="shared" si="0"/>
        <v>0</v>
      </c>
      <c r="BC9" s="8">
        <f t="shared" si="0"/>
        <v>0</v>
      </c>
      <c r="BD9" s="8">
        <f t="shared" si="0"/>
        <v>0</v>
      </c>
      <c r="BE9" s="8">
        <f t="shared" si="0"/>
        <v>0</v>
      </c>
      <c r="BF9" s="8">
        <f t="shared" si="0"/>
        <v>1.7466648629999999</v>
      </c>
      <c r="BG9" s="8">
        <f t="shared" si="0"/>
        <v>0.169770592</v>
      </c>
      <c r="BH9" s="8">
        <f t="shared" si="0"/>
        <v>0</v>
      </c>
      <c r="BI9" s="8">
        <f t="shared" si="0"/>
        <v>0</v>
      </c>
      <c r="BJ9" s="8">
        <f t="shared" si="0"/>
        <v>0.63215785949919678</v>
      </c>
      <c r="BK9" s="8">
        <f t="shared" si="0"/>
        <v>106.26050116149922</v>
      </c>
    </row>
    <row r="10" spans="1:63" x14ac:dyDescent="0.45">
      <c r="A10" s="6"/>
      <c r="B10" s="4" t="s">
        <v>22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</row>
    <row r="11" spans="1:63" x14ac:dyDescent="0.45">
      <c r="A11" s="5" t="s">
        <v>23</v>
      </c>
      <c r="B11" s="7" t="s">
        <v>24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f>SUM(C11:BJ11)</f>
        <v>0</v>
      </c>
    </row>
    <row r="12" spans="1:63" x14ac:dyDescent="0.45">
      <c r="A12" s="6"/>
      <c r="B12" s="7" t="s">
        <v>25</v>
      </c>
      <c r="C12" s="8">
        <f>SUM(C11)</f>
        <v>0</v>
      </c>
      <c r="D12" s="8">
        <f t="shared" ref="D12:BJ12" si="1">SUM(D11)</f>
        <v>0</v>
      </c>
      <c r="E12" s="8">
        <f t="shared" si="1"/>
        <v>0</v>
      </c>
      <c r="F12" s="8">
        <f t="shared" si="1"/>
        <v>0</v>
      </c>
      <c r="G12" s="8">
        <f t="shared" si="1"/>
        <v>0</v>
      </c>
      <c r="H12" s="8">
        <f t="shared" si="1"/>
        <v>0</v>
      </c>
      <c r="I12" s="8">
        <f t="shared" si="1"/>
        <v>0</v>
      </c>
      <c r="J12" s="8">
        <f t="shared" si="1"/>
        <v>0</v>
      </c>
      <c r="K12" s="8">
        <f t="shared" si="1"/>
        <v>0</v>
      </c>
      <c r="L12" s="8">
        <f t="shared" si="1"/>
        <v>0</v>
      </c>
      <c r="M12" s="8">
        <f t="shared" si="1"/>
        <v>0</v>
      </c>
      <c r="N12" s="8">
        <f t="shared" si="1"/>
        <v>0</v>
      </c>
      <c r="O12" s="8">
        <f t="shared" si="1"/>
        <v>0</v>
      </c>
      <c r="P12" s="8">
        <f t="shared" si="1"/>
        <v>0</v>
      </c>
      <c r="Q12" s="8">
        <f t="shared" si="1"/>
        <v>0</v>
      </c>
      <c r="R12" s="8">
        <f t="shared" si="1"/>
        <v>0</v>
      </c>
      <c r="S12" s="8">
        <f t="shared" si="1"/>
        <v>0</v>
      </c>
      <c r="T12" s="8">
        <f t="shared" si="1"/>
        <v>0</v>
      </c>
      <c r="U12" s="8">
        <f t="shared" si="1"/>
        <v>0</v>
      </c>
      <c r="V12" s="8">
        <f t="shared" si="1"/>
        <v>0</v>
      </c>
      <c r="W12" s="8">
        <f t="shared" si="1"/>
        <v>0</v>
      </c>
      <c r="X12" s="8">
        <f t="shared" si="1"/>
        <v>0</v>
      </c>
      <c r="Y12" s="8">
        <f t="shared" si="1"/>
        <v>0</v>
      </c>
      <c r="Z12" s="8">
        <f t="shared" si="1"/>
        <v>0</v>
      </c>
      <c r="AA12" s="8">
        <f t="shared" si="1"/>
        <v>0</v>
      </c>
      <c r="AB12" s="8">
        <f t="shared" si="1"/>
        <v>0</v>
      </c>
      <c r="AC12" s="8">
        <f t="shared" si="1"/>
        <v>0</v>
      </c>
      <c r="AD12" s="8">
        <f t="shared" si="1"/>
        <v>0</v>
      </c>
      <c r="AE12" s="8">
        <f t="shared" si="1"/>
        <v>0</v>
      </c>
      <c r="AF12" s="8">
        <f t="shared" si="1"/>
        <v>0</v>
      </c>
      <c r="AG12" s="8">
        <f t="shared" si="1"/>
        <v>0</v>
      </c>
      <c r="AH12" s="8">
        <f t="shared" si="1"/>
        <v>0</v>
      </c>
      <c r="AI12" s="8">
        <f t="shared" si="1"/>
        <v>0</v>
      </c>
      <c r="AJ12" s="8">
        <f t="shared" si="1"/>
        <v>0</v>
      </c>
      <c r="AK12" s="8">
        <f t="shared" si="1"/>
        <v>0</v>
      </c>
      <c r="AL12" s="8">
        <f t="shared" si="1"/>
        <v>0</v>
      </c>
      <c r="AM12" s="8">
        <f t="shared" si="1"/>
        <v>0</v>
      </c>
      <c r="AN12" s="8">
        <f t="shared" si="1"/>
        <v>0</v>
      </c>
      <c r="AO12" s="8">
        <f t="shared" si="1"/>
        <v>0</v>
      </c>
      <c r="AP12" s="8">
        <f t="shared" si="1"/>
        <v>0</v>
      </c>
      <c r="AQ12" s="8">
        <f t="shared" si="1"/>
        <v>0</v>
      </c>
      <c r="AR12" s="8">
        <f t="shared" si="1"/>
        <v>0</v>
      </c>
      <c r="AS12" s="8">
        <f t="shared" si="1"/>
        <v>0</v>
      </c>
      <c r="AT12" s="8">
        <f t="shared" si="1"/>
        <v>0</v>
      </c>
      <c r="AU12" s="8">
        <f t="shared" si="1"/>
        <v>0</v>
      </c>
      <c r="AV12" s="8">
        <f t="shared" si="1"/>
        <v>0</v>
      </c>
      <c r="AW12" s="8">
        <f t="shared" si="1"/>
        <v>0</v>
      </c>
      <c r="AX12" s="8">
        <f t="shared" si="1"/>
        <v>0</v>
      </c>
      <c r="AY12" s="8">
        <f t="shared" si="1"/>
        <v>0</v>
      </c>
      <c r="AZ12" s="8">
        <f t="shared" si="1"/>
        <v>0</v>
      </c>
      <c r="BA12" s="8">
        <f t="shared" si="1"/>
        <v>0</v>
      </c>
      <c r="BB12" s="8">
        <f t="shared" si="1"/>
        <v>0</v>
      </c>
      <c r="BC12" s="8">
        <f t="shared" si="1"/>
        <v>0</v>
      </c>
      <c r="BD12" s="8">
        <f t="shared" si="1"/>
        <v>0</v>
      </c>
      <c r="BE12" s="8">
        <f t="shared" si="1"/>
        <v>0</v>
      </c>
      <c r="BF12" s="8">
        <f t="shared" si="1"/>
        <v>0</v>
      </c>
      <c r="BG12" s="8">
        <f t="shared" si="1"/>
        <v>0</v>
      </c>
      <c r="BH12" s="8">
        <f t="shared" si="1"/>
        <v>0</v>
      </c>
      <c r="BI12" s="8">
        <f t="shared" si="1"/>
        <v>0</v>
      </c>
      <c r="BJ12" s="8">
        <f t="shared" si="1"/>
        <v>0</v>
      </c>
      <c r="BK12" s="8">
        <f>SUM(C12:BJ12)</f>
        <v>0</v>
      </c>
    </row>
    <row r="13" spans="1:63" x14ac:dyDescent="0.45">
      <c r="A13" s="6"/>
      <c r="B13" s="4" t="s">
        <v>26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</row>
    <row r="14" spans="1:63" x14ac:dyDescent="0.45">
      <c r="A14" s="5" t="s">
        <v>27</v>
      </c>
      <c r="B14" s="7" t="s">
        <v>24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f>SUM(C14:BJ14)</f>
        <v>0</v>
      </c>
    </row>
    <row r="15" spans="1:63" x14ac:dyDescent="0.45">
      <c r="A15" s="6"/>
      <c r="B15" s="7" t="s">
        <v>28</v>
      </c>
      <c r="C15" s="8">
        <f>SUM(C14)</f>
        <v>0</v>
      </c>
      <c r="D15" s="8">
        <f t="shared" ref="D15:BJ15" si="2">SUM(D14)</f>
        <v>0</v>
      </c>
      <c r="E15" s="8">
        <f t="shared" si="2"/>
        <v>0</v>
      </c>
      <c r="F15" s="8">
        <f t="shared" si="2"/>
        <v>0</v>
      </c>
      <c r="G15" s="8">
        <f t="shared" si="2"/>
        <v>0</v>
      </c>
      <c r="H15" s="8">
        <f t="shared" si="2"/>
        <v>0</v>
      </c>
      <c r="I15" s="8">
        <f t="shared" si="2"/>
        <v>0</v>
      </c>
      <c r="J15" s="8">
        <f t="shared" si="2"/>
        <v>0</v>
      </c>
      <c r="K15" s="8">
        <f t="shared" si="2"/>
        <v>0</v>
      </c>
      <c r="L15" s="8">
        <f t="shared" si="2"/>
        <v>0</v>
      </c>
      <c r="M15" s="8">
        <f t="shared" si="2"/>
        <v>0</v>
      </c>
      <c r="N15" s="8">
        <f t="shared" si="2"/>
        <v>0</v>
      </c>
      <c r="O15" s="8">
        <f t="shared" si="2"/>
        <v>0</v>
      </c>
      <c r="P15" s="8">
        <f t="shared" si="2"/>
        <v>0</v>
      </c>
      <c r="Q15" s="8">
        <f t="shared" si="2"/>
        <v>0</v>
      </c>
      <c r="R15" s="8">
        <f t="shared" si="2"/>
        <v>0</v>
      </c>
      <c r="S15" s="8">
        <f t="shared" si="2"/>
        <v>0</v>
      </c>
      <c r="T15" s="8">
        <f t="shared" si="2"/>
        <v>0</v>
      </c>
      <c r="U15" s="8">
        <f t="shared" si="2"/>
        <v>0</v>
      </c>
      <c r="V15" s="8">
        <f t="shared" si="2"/>
        <v>0</v>
      </c>
      <c r="W15" s="8">
        <f t="shared" si="2"/>
        <v>0</v>
      </c>
      <c r="X15" s="8">
        <f t="shared" si="2"/>
        <v>0</v>
      </c>
      <c r="Y15" s="8">
        <f t="shared" si="2"/>
        <v>0</v>
      </c>
      <c r="Z15" s="8">
        <f t="shared" si="2"/>
        <v>0</v>
      </c>
      <c r="AA15" s="8">
        <f t="shared" si="2"/>
        <v>0</v>
      </c>
      <c r="AB15" s="8">
        <f t="shared" si="2"/>
        <v>0</v>
      </c>
      <c r="AC15" s="8">
        <f t="shared" si="2"/>
        <v>0</v>
      </c>
      <c r="AD15" s="8">
        <f t="shared" si="2"/>
        <v>0</v>
      </c>
      <c r="AE15" s="8">
        <f t="shared" si="2"/>
        <v>0</v>
      </c>
      <c r="AF15" s="8">
        <f t="shared" si="2"/>
        <v>0</v>
      </c>
      <c r="AG15" s="8">
        <f t="shared" si="2"/>
        <v>0</v>
      </c>
      <c r="AH15" s="8">
        <f t="shared" si="2"/>
        <v>0</v>
      </c>
      <c r="AI15" s="8">
        <f t="shared" si="2"/>
        <v>0</v>
      </c>
      <c r="AJ15" s="8">
        <f t="shared" si="2"/>
        <v>0</v>
      </c>
      <c r="AK15" s="8">
        <f t="shared" si="2"/>
        <v>0</v>
      </c>
      <c r="AL15" s="8">
        <f t="shared" si="2"/>
        <v>0</v>
      </c>
      <c r="AM15" s="8">
        <f t="shared" si="2"/>
        <v>0</v>
      </c>
      <c r="AN15" s="8">
        <f t="shared" si="2"/>
        <v>0</v>
      </c>
      <c r="AO15" s="8">
        <f t="shared" si="2"/>
        <v>0</v>
      </c>
      <c r="AP15" s="8">
        <f t="shared" si="2"/>
        <v>0</v>
      </c>
      <c r="AQ15" s="8">
        <f t="shared" si="2"/>
        <v>0</v>
      </c>
      <c r="AR15" s="8">
        <f t="shared" si="2"/>
        <v>0</v>
      </c>
      <c r="AS15" s="8">
        <f t="shared" si="2"/>
        <v>0</v>
      </c>
      <c r="AT15" s="8">
        <f t="shared" si="2"/>
        <v>0</v>
      </c>
      <c r="AU15" s="8">
        <f t="shared" si="2"/>
        <v>0</v>
      </c>
      <c r="AV15" s="8">
        <f t="shared" si="2"/>
        <v>0</v>
      </c>
      <c r="AW15" s="8">
        <f t="shared" si="2"/>
        <v>0</v>
      </c>
      <c r="AX15" s="8">
        <f t="shared" si="2"/>
        <v>0</v>
      </c>
      <c r="AY15" s="8">
        <f t="shared" si="2"/>
        <v>0</v>
      </c>
      <c r="AZ15" s="8">
        <f t="shared" si="2"/>
        <v>0</v>
      </c>
      <c r="BA15" s="8">
        <f t="shared" si="2"/>
        <v>0</v>
      </c>
      <c r="BB15" s="8">
        <f t="shared" si="2"/>
        <v>0</v>
      </c>
      <c r="BC15" s="8">
        <f t="shared" si="2"/>
        <v>0</v>
      </c>
      <c r="BD15" s="8">
        <f t="shared" si="2"/>
        <v>0</v>
      </c>
      <c r="BE15" s="8">
        <f t="shared" si="2"/>
        <v>0</v>
      </c>
      <c r="BF15" s="8">
        <f t="shared" si="2"/>
        <v>0</v>
      </c>
      <c r="BG15" s="8">
        <f t="shared" si="2"/>
        <v>0</v>
      </c>
      <c r="BH15" s="8">
        <f t="shared" si="2"/>
        <v>0</v>
      </c>
      <c r="BI15" s="8">
        <f t="shared" si="2"/>
        <v>0</v>
      </c>
      <c r="BJ15" s="8">
        <f t="shared" si="2"/>
        <v>0</v>
      </c>
      <c r="BK15" s="8">
        <f>SUM(C15:BJ15)</f>
        <v>0</v>
      </c>
    </row>
    <row r="16" spans="1:63" x14ac:dyDescent="0.45">
      <c r="A16" s="6"/>
      <c r="B16" s="4" t="s">
        <v>29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</row>
    <row r="17" spans="1:63" x14ac:dyDescent="0.45">
      <c r="A17" s="5" t="s">
        <v>30</v>
      </c>
      <c r="B17" s="7" t="s">
        <v>24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f>SUM(C17:BJ17)</f>
        <v>0</v>
      </c>
    </row>
    <row r="18" spans="1:63" x14ac:dyDescent="0.45">
      <c r="A18" s="6"/>
      <c r="B18" s="7" t="s">
        <v>31</v>
      </c>
      <c r="C18" s="8">
        <f>SUM(C17)</f>
        <v>0</v>
      </c>
      <c r="D18" s="8">
        <f t="shared" ref="D18:BJ18" si="3">SUM(D17)</f>
        <v>0</v>
      </c>
      <c r="E18" s="8">
        <f t="shared" si="3"/>
        <v>0</v>
      </c>
      <c r="F18" s="8">
        <f t="shared" si="3"/>
        <v>0</v>
      </c>
      <c r="G18" s="8">
        <f t="shared" si="3"/>
        <v>0</v>
      </c>
      <c r="H18" s="8">
        <f t="shared" si="3"/>
        <v>0</v>
      </c>
      <c r="I18" s="8">
        <f t="shared" si="3"/>
        <v>0</v>
      </c>
      <c r="J18" s="8">
        <f t="shared" si="3"/>
        <v>0</v>
      </c>
      <c r="K18" s="8">
        <f t="shared" si="3"/>
        <v>0</v>
      </c>
      <c r="L18" s="8">
        <f t="shared" si="3"/>
        <v>0</v>
      </c>
      <c r="M18" s="8">
        <f t="shared" si="3"/>
        <v>0</v>
      </c>
      <c r="N18" s="8">
        <f t="shared" si="3"/>
        <v>0</v>
      </c>
      <c r="O18" s="8">
        <f t="shared" si="3"/>
        <v>0</v>
      </c>
      <c r="P18" s="8">
        <f t="shared" si="3"/>
        <v>0</v>
      </c>
      <c r="Q18" s="8">
        <f t="shared" si="3"/>
        <v>0</v>
      </c>
      <c r="R18" s="8">
        <f t="shared" si="3"/>
        <v>0</v>
      </c>
      <c r="S18" s="8">
        <f t="shared" si="3"/>
        <v>0</v>
      </c>
      <c r="T18" s="8">
        <f t="shared" si="3"/>
        <v>0</v>
      </c>
      <c r="U18" s="8">
        <f t="shared" si="3"/>
        <v>0</v>
      </c>
      <c r="V18" s="8">
        <f t="shared" si="3"/>
        <v>0</v>
      </c>
      <c r="W18" s="8">
        <f t="shared" si="3"/>
        <v>0</v>
      </c>
      <c r="X18" s="8">
        <f t="shared" si="3"/>
        <v>0</v>
      </c>
      <c r="Y18" s="8">
        <f t="shared" si="3"/>
        <v>0</v>
      </c>
      <c r="Z18" s="8">
        <f t="shared" si="3"/>
        <v>0</v>
      </c>
      <c r="AA18" s="8">
        <f t="shared" si="3"/>
        <v>0</v>
      </c>
      <c r="AB18" s="8">
        <f t="shared" si="3"/>
        <v>0</v>
      </c>
      <c r="AC18" s="8">
        <f t="shared" si="3"/>
        <v>0</v>
      </c>
      <c r="AD18" s="8">
        <f t="shared" si="3"/>
        <v>0</v>
      </c>
      <c r="AE18" s="8">
        <f t="shared" si="3"/>
        <v>0</v>
      </c>
      <c r="AF18" s="8">
        <f t="shared" si="3"/>
        <v>0</v>
      </c>
      <c r="AG18" s="8">
        <f t="shared" si="3"/>
        <v>0</v>
      </c>
      <c r="AH18" s="8">
        <f t="shared" si="3"/>
        <v>0</v>
      </c>
      <c r="AI18" s="8">
        <f t="shared" si="3"/>
        <v>0</v>
      </c>
      <c r="AJ18" s="8">
        <f t="shared" si="3"/>
        <v>0</v>
      </c>
      <c r="AK18" s="8">
        <f t="shared" si="3"/>
        <v>0</v>
      </c>
      <c r="AL18" s="8">
        <f t="shared" si="3"/>
        <v>0</v>
      </c>
      <c r="AM18" s="8">
        <f t="shared" si="3"/>
        <v>0</v>
      </c>
      <c r="AN18" s="8">
        <f t="shared" si="3"/>
        <v>0</v>
      </c>
      <c r="AO18" s="8">
        <f t="shared" si="3"/>
        <v>0</v>
      </c>
      <c r="AP18" s="8">
        <f t="shared" si="3"/>
        <v>0</v>
      </c>
      <c r="AQ18" s="8">
        <f t="shared" si="3"/>
        <v>0</v>
      </c>
      <c r="AR18" s="8">
        <f t="shared" si="3"/>
        <v>0</v>
      </c>
      <c r="AS18" s="8">
        <f t="shared" si="3"/>
        <v>0</v>
      </c>
      <c r="AT18" s="8">
        <f t="shared" si="3"/>
        <v>0</v>
      </c>
      <c r="AU18" s="8">
        <f t="shared" si="3"/>
        <v>0</v>
      </c>
      <c r="AV18" s="8">
        <f t="shared" si="3"/>
        <v>0</v>
      </c>
      <c r="AW18" s="8">
        <f t="shared" si="3"/>
        <v>0</v>
      </c>
      <c r="AX18" s="8">
        <f t="shared" si="3"/>
        <v>0</v>
      </c>
      <c r="AY18" s="8">
        <f t="shared" si="3"/>
        <v>0</v>
      </c>
      <c r="AZ18" s="8">
        <f t="shared" si="3"/>
        <v>0</v>
      </c>
      <c r="BA18" s="8">
        <f t="shared" si="3"/>
        <v>0</v>
      </c>
      <c r="BB18" s="8">
        <f t="shared" si="3"/>
        <v>0</v>
      </c>
      <c r="BC18" s="8">
        <f t="shared" si="3"/>
        <v>0</v>
      </c>
      <c r="BD18" s="8">
        <f t="shared" si="3"/>
        <v>0</v>
      </c>
      <c r="BE18" s="8">
        <f t="shared" si="3"/>
        <v>0</v>
      </c>
      <c r="BF18" s="8">
        <f t="shared" si="3"/>
        <v>0</v>
      </c>
      <c r="BG18" s="8">
        <f t="shared" si="3"/>
        <v>0</v>
      </c>
      <c r="BH18" s="8">
        <f t="shared" si="3"/>
        <v>0</v>
      </c>
      <c r="BI18" s="8">
        <f t="shared" si="3"/>
        <v>0</v>
      </c>
      <c r="BJ18" s="8">
        <f t="shared" si="3"/>
        <v>0</v>
      </c>
      <c r="BK18" s="8">
        <f>SUM(C18:BJ18)</f>
        <v>0</v>
      </c>
    </row>
    <row r="19" spans="1:63" x14ac:dyDescent="0.45">
      <c r="A19" s="6"/>
      <c r="B19" s="4" t="s">
        <v>32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</row>
    <row r="20" spans="1:63" x14ac:dyDescent="0.45">
      <c r="A20" s="5" t="s">
        <v>33</v>
      </c>
      <c r="B20" s="7" t="s">
        <v>24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0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I20" s="8">
        <v>0</v>
      </c>
      <c r="BJ20" s="8">
        <v>0</v>
      </c>
      <c r="BK20" s="8">
        <f>SUM(C20:BJ20)</f>
        <v>0</v>
      </c>
    </row>
    <row r="21" spans="1:63" x14ac:dyDescent="0.45">
      <c r="A21" s="6"/>
      <c r="B21" s="7" t="s">
        <v>34</v>
      </c>
      <c r="C21" s="8">
        <f>SUM(C20)</f>
        <v>0</v>
      </c>
      <c r="D21" s="8">
        <f t="shared" ref="D21:BJ21" si="4">SUM(D20)</f>
        <v>0</v>
      </c>
      <c r="E21" s="8">
        <f t="shared" si="4"/>
        <v>0</v>
      </c>
      <c r="F21" s="8">
        <f t="shared" si="4"/>
        <v>0</v>
      </c>
      <c r="G21" s="8">
        <f t="shared" si="4"/>
        <v>0</v>
      </c>
      <c r="H21" s="8">
        <f t="shared" si="4"/>
        <v>0</v>
      </c>
      <c r="I21" s="8">
        <f t="shared" si="4"/>
        <v>0</v>
      </c>
      <c r="J21" s="8">
        <f t="shared" si="4"/>
        <v>0</v>
      </c>
      <c r="K21" s="8">
        <f t="shared" si="4"/>
        <v>0</v>
      </c>
      <c r="L21" s="8">
        <f t="shared" si="4"/>
        <v>0</v>
      </c>
      <c r="M21" s="8">
        <f t="shared" si="4"/>
        <v>0</v>
      </c>
      <c r="N21" s="8">
        <f t="shared" si="4"/>
        <v>0</v>
      </c>
      <c r="O21" s="8">
        <f t="shared" si="4"/>
        <v>0</v>
      </c>
      <c r="P21" s="8">
        <f t="shared" si="4"/>
        <v>0</v>
      </c>
      <c r="Q21" s="8">
        <f t="shared" si="4"/>
        <v>0</v>
      </c>
      <c r="R21" s="8">
        <f t="shared" si="4"/>
        <v>0</v>
      </c>
      <c r="S21" s="8">
        <f t="shared" si="4"/>
        <v>0</v>
      </c>
      <c r="T21" s="8">
        <f t="shared" si="4"/>
        <v>0</v>
      </c>
      <c r="U21" s="8">
        <f t="shared" si="4"/>
        <v>0</v>
      </c>
      <c r="V21" s="8">
        <f t="shared" si="4"/>
        <v>0</v>
      </c>
      <c r="W21" s="8">
        <f t="shared" si="4"/>
        <v>0</v>
      </c>
      <c r="X21" s="8">
        <f t="shared" si="4"/>
        <v>0</v>
      </c>
      <c r="Y21" s="8">
        <f t="shared" si="4"/>
        <v>0</v>
      </c>
      <c r="Z21" s="8">
        <f t="shared" si="4"/>
        <v>0</v>
      </c>
      <c r="AA21" s="8">
        <f t="shared" si="4"/>
        <v>0</v>
      </c>
      <c r="AB21" s="8">
        <f t="shared" si="4"/>
        <v>0</v>
      </c>
      <c r="AC21" s="8">
        <f t="shared" si="4"/>
        <v>0</v>
      </c>
      <c r="AD21" s="8">
        <f t="shared" si="4"/>
        <v>0</v>
      </c>
      <c r="AE21" s="8">
        <f t="shared" si="4"/>
        <v>0</v>
      </c>
      <c r="AF21" s="8">
        <f t="shared" si="4"/>
        <v>0</v>
      </c>
      <c r="AG21" s="8">
        <f t="shared" si="4"/>
        <v>0</v>
      </c>
      <c r="AH21" s="8">
        <f t="shared" si="4"/>
        <v>0</v>
      </c>
      <c r="AI21" s="8">
        <f t="shared" si="4"/>
        <v>0</v>
      </c>
      <c r="AJ21" s="8">
        <f t="shared" si="4"/>
        <v>0</v>
      </c>
      <c r="AK21" s="8">
        <f t="shared" si="4"/>
        <v>0</v>
      </c>
      <c r="AL21" s="8">
        <f t="shared" si="4"/>
        <v>0</v>
      </c>
      <c r="AM21" s="8">
        <f t="shared" si="4"/>
        <v>0</v>
      </c>
      <c r="AN21" s="8">
        <f t="shared" si="4"/>
        <v>0</v>
      </c>
      <c r="AO21" s="8">
        <f t="shared" si="4"/>
        <v>0</v>
      </c>
      <c r="AP21" s="8">
        <f t="shared" si="4"/>
        <v>0</v>
      </c>
      <c r="AQ21" s="8">
        <f t="shared" si="4"/>
        <v>0</v>
      </c>
      <c r="AR21" s="8">
        <f t="shared" si="4"/>
        <v>0</v>
      </c>
      <c r="AS21" s="8">
        <f t="shared" si="4"/>
        <v>0</v>
      </c>
      <c r="AT21" s="8">
        <f t="shared" si="4"/>
        <v>0</v>
      </c>
      <c r="AU21" s="8">
        <f t="shared" si="4"/>
        <v>0</v>
      </c>
      <c r="AV21" s="8">
        <f t="shared" si="4"/>
        <v>0</v>
      </c>
      <c r="AW21" s="8">
        <f t="shared" si="4"/>
        <v>0</v>
      </c>
      <c r="AX21" s="8">
        <f t="shared" si="4"/>
        <v>0</v>
      </c>
      <c r="AY21" s="8">
        <f t="shared" si="4"/>
        <v>0</v>
      </c>
      <c r="AZ21" s="8">
        <f t="shared" si="4"/>
        <v>0</v>
      </c>
      <c r="BA21" s="8">
        <f t="shared" si="4"/>
        <v>0</v>
      </c>
      <c r="BB21" s="8">
        <f t="shared" si="4"/>
        <v>0</v>
      </c>
      <c r="BC21" s="8">
        <f t="shared" si="4"/>
        <v>0</v>
      </c>
      <c r="BD21" s="8">
        <f t="shared" si="4"/>
        <v>0</v>
      </c>
      <c r="BE21" s="8">
        <f t="shared" si="4"/>
        <v>0</v>
      </c>
      <c r="BF21" s="8">
        <f t="shared" si="4"/>
        <v>0</v>
      </c>
      <c r="BG21" s="8">
        <f t="shared" si="4"/>
        <v>0</v>
      </c>
      <c r="BH21" s="8">
        <f t="shared" si="4"/>
        <v>0</v>
      </c>
      <c r="BI21" s="8">
        <f t="shared" si="4"/>
        <v>0</v>
      </c>
      <c r="BJ21" s="8">
        <f t="shared" si="4"/>
        <v>0</v>
      </c>
      <c r="BK21" s="8">
        <f>SUM(C21:BJ21)</f>
        <v>0</v>
      </c>
    </row>
    <row r="22" spans="1:63" x14ac:dyDescent="0.45">
      <c r="A22" s="6"/>
      <c r="B22" s="4" t="s">
        <v>35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</row>
    <row r="23" spans="1:63" x14ac:dyDescent="0.45">
      <c r="A23" s="5" t="s">
        <v>36</v>
      </c>
      <c r="B23" s="7" t="s">
        <v>37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f>SUM(C23:BJ23)</f>
        <v>0</v>
      </c>
    </row>
    <row r="24" spans="1:63" x14ac:dyDescent="0.45">
      <c r="A24" s="6"/>
      <c r="B24" s="7" t="s">
        <v>38</v>
      </c>
      <c r="C24" s="8">
        <f>SUM(C23)</f>
        <v>0</v>
      </c>
      <c r="D24" s="8">
        <f t="shared" ref="D24:BJ24" si="5">SUM(D23)</f>
        <v>0</v>
      </c>
      <c r="E24" s="8">
        <f t="shared" si="5"/>
        <v>0</v>
      </c>
      <c r="F24" s="8">
        <f t="shared" si="5"/>
        <v>0</v>
      </c>
      <c r="G24" s="8">
        <f t="shared" si="5"/>
        <v>0</v>
      </c>
      <c r="H24" s="8">
        <f t="shared" si="5"/>
        <v>0</v>
      </c>
      <c r="I24" s="8">
        <f t="shared" si="5"/>
        <v>0</v>
      </c>
      <c r="J24" s="8">
        <f t="shared" si="5"/>
        <v>0</v>
      </c>
      <c r="K24" s="8">
        <f t="shared" si="5"/>
        <v>0</v>
      </c>
      <c r="L24" s="8">
        <f t="shared" si="5"/>
        <v>0</v>
      </c>
      <c r="M24" s="8">
        <f t="shared" si="5"/>
        <v>0</v>
      </c>
      <c r="N24" s="8">
        <f t="shared" si="5"/>
        <v>0</v>
      </c>
      <c r="O24" s="8">
        <f t="shared" si="5"/>
        <v>0</v>
      </c>
      <c r="P24" s="8">
        <f t="shared" si="5"/>
        <v>0</v>
      </c>
      <c r="Q24" s="8">
        <f t="shared" si="5"/>
        <v>0</v>
      </c>
      <c r="R24" s="8">
        <f t="shared" si="5"/>
        <v>0</v>
      </c>
      <c r="S24" s="8">
        <f t="shared" si="5"/>
        <v>0</v>
      </c>
      <c r="T24" s="8">
        <f t="shared" si="5"/>
        <v>0</v>
      </c>
      <c r="U24" s="8">
        <f t="shared" si="5"/>
        <v>0</v>
      </c>
      <c r="V24" s="8">
        <f t="shared" si="5"/>
        <v>0</v>
      </c>
      <c r="W24" s="8">
        <f t="shared" si="5"/>
        <v>0</v>
      </c>
      <c r="X24" s="8">
        <f t="shared" si="5"/>
        <v>0</v>
      </c>
      <c r="Y24" s="8">
        <f t="shared" si="5"/>
        <v>0</v>
      </c>
      <c r="Z24" s="8">
        <f t="shared" si="5"/>
        <v>0</v>
      </c>
      <c r="AA24" s="8">
        <f t="shared" si="5"/>
        <v>0</v>
      </c>
      <c r="AB24" s="8">
        <f t="shared" si="5"/>
        <v>0</v>
      </c>
      <c r="AC24" s="8">
        <f t="shared" si="5"/>
        <v>0</v>
      </c>
      <c r="AD24" s="8">
        <f t="shared" si="5"/>
        <v>0</v>
      </c>
      <c r="AE24" s="8">
        <f t="shared" si="5"/>
        <v>0</v>
      </c>
      <c r="AF24" s="8">
        <f t="shared" si="5"/>
        <v>0</v>
      </c>
      <c r="AG24" s="8">
        <f t="shared" si="5"/>
        <v>0</v>
      </c>
      <c r="AH24" s="8">
        <f t="shared" si="5"/>
        <v>0</v>
      </c>
      <c r="AI24" s="8">
        <f t="shared" si="5"/>
        <v>0</v>
      </c>
      <c r="AJ24" s="8">
        <f t="shared" si="5"/>
        <v>0</v>
      </c>
      <c r="AK24" s="8">
        <f t="shared" si="5"/>
        <v>0</v>
      </c>
      <c r="AL24" s="8">
        <f t="shared" si="5"/>
        <v>0</v>
      </c>
      <c r="AM24" s="8">
        <f t="shared" si="5"/>
        <v>0</v>
      </c>
      <c r="AN24" s="8">
        <f t="shared" si="5"/>
        <v>0</v>
      </c>
      <c r="AO24" s="8">
        <f t="shared" si="5"/>
        <v>0</v>
      </c>
      <c r="AP24" s="8">
        <f t="shared" si="5"/>
        <v>0</v>
      </c>
      <c r="AQ24" s="8">
        <f t="shared" si="5"/>
        <v>0</v>
      </c>
      <c r="AR24" s="8">
        <f t="shared" si="5"/>
        <v>0</v>
      </c>
      <c r="AS24" s="8">
        <f t="shared" si="5"/>
        <v>0</v>
      </c>
      <c r="AT24" s="8">
        <f t="shared" si="5"/>
        <v>0</v>
      </c>
      <c r="AU24" s="8">
        <f t="shared" si="5"/>
        <v>0</v>
      </c>
      <c r="AV24" s="8">
        <f t="shared" si="5"/>
        <v>0</v>
      </c>
      <c r="AW24" s="8">
        <f t="shared" si="5"/>
        <v>0</v>
      </c>
      <c r="AX24" s="8">
        <f t="shared" si="5"/>
        <v>0</v>
      </c>
      <c r="AY24" s="8">
        <f t="shared" si="5"/>
        <v>0</v>
      </c>
      <c r="AZ24" s="8">
        <f t="shared" si="5"/>
        <v>0</v>
      </c>
      <c r="BA24" s="8">
        <f t="shared" si="5"/>
        <v>0</v>
      </c>
      <c r="BB24" s="8">
        <f t="shared" si="5"/>
        <v>0</v>
      </c>
      <c r="BC24" s="8">
        <f t="shared" si="5"/>
        <v>0</v>
      </c>
      <c r="BD24" s="8">
        <f t="shared" si="5"/>
        <v>0</v>
      </c>
      <c r="BE24" s="8">
        <f t="shared" si="5"/>
        <v>0</v>
      </c>
      <c r="BF24" s="8">
        <f t="shared" si="5"/>
        <v>0</v>
      </c>
      <c r="BG24" s="8">
        <f t="shared" si="5"/>
        <v>0</v>
      </c>
      <c r="BH24" s="8">
        <f t="shared" si="5"/>
        <v>0</v>
      </c>
      <c r="BI24" s="8">
        <f t="shared" si="5"/>
        <v>0</v>
      </c>
      <c r="BJ24" s="8">
        <f t="shared" si="5"/>
        <v>0</v>
      </c>
      <c r="BK24" s="8">
        <f>SUM(C24:BJ24)</f>
        <v>0</v>
      </c>
    </row>
    <row r="25" spans="1:63" x14ac:dyDescent="0.45">
      <c r="A25" s="6"/>
      <c r="B25" s="9" t="s">
        <v>39</v>
      </c>
      <c r="C25" s="8">
        <f>C9+C12+C15+C18+C21+C24</f>
        <v>0</v>
      </c>
      <c r="D25" s="8">
        <f t="shared" ref="D25:BJ25" si="6">D9+D12+D15+D18+D21+D24</f>
        <v>0</v>
      </c>
      <c r="E25" s="8">
        <f t="shared" si="6"/>
        <v>0</v>
      </c>
      <c r="F25" s="8">
        <f t="shared" si="6"/>
        <v>0</v>
      </c>
      <c r="G25" s="8">
        <f t="shared" si="6"/>
        <v>0</v>
      </c>
      <c r="H25" s="8">
        <f t="shared" si="6"/>
        <v>8.4329408390000005</v>
      </c>
      <c r="I25" s="8">
        <f t="shared" si="6"/>
        <v>23.262447210000001</v>
      </c>
      <c r="J25" s="8">
        <f t="shared" si="6"/>
        <v>0</v>
      </c>
      <c r="K25" s="8">
        <f t="shared" si="6"/>
        <v>0</v>
      </c>
      <c r="L25" s="8">
        <f t="shared" si="6"/>
        <v>43.048582879999998</v>
      </c>
      <c r="M25" s="8">
        <f t="shared" si="6"/>
        <v>0</v>
      </c>
      <c r="N25" s="8">
        <f t="shared" si="6"/>
        <v>0</v>
      </c>
      <c r="O25" s="8">
        <f t="shared" si="6"/>
        <v>0</v>
      </c>
      <c r="P25" s="8">
        <f t="shared" si="6"/>
        <v>0</v>
      </c>
      <c r="Q25" s="8">
        <f t="shared" si="6"/>
        <v>0</v>
      </c>
      <c r="R25" s="8">
        <f t="shared" si="6"/>
        <v>6.5069875179999999</v>
      </c>
      <c r="S25" s="8">
        <f t="shared" si="6"/>
        <v>1.323692E-3</v>
      </c>
      <c r="T25" s="8">
        <f t="shared" si="6"/>
        <v>0</v>
      </c>
      <c r="U25" s="8">
        <f t="shared" si="6"/>
        <v>0</v>
      </c>
      <c r="V25" s="8">
        <f t="shared" si="6"/>
        <v>4.3809907209999999</v>
      </c>
      <c r="W25" s="8">
        <f t="shared" si="6"/>
        <v>0</v>
      </c>
      <c r="X25" s="8">
        <f t="shared" si="6"/>
        <v>0</v>
      </c>
      <c r="Y25" s="8">
        <f t="shared" si="6"/>
        <v>0</v>
      </c>
      <c r="Z25" s="8">
        <f t="shared" si="6"/>
        <v>0</v>
      </c>
      <c r="AA25" s="8">
        <f t="shared" si="6"/>
        <v>0</v>
      </c>
      <c r="AB25" s="8">
        <f t="shared" si="6"/>
        <v>0</v>
      </c>
      <c r="AC25" s="8">
        <f t="shared" si="6"/>
        <v>0</v>
      </c>
      <c r="AD25" s="8">
        <f t="shared" si="6"/>
        <v>0</v>
      </c>
      <c r="AE25" s="8">
        <f t="shared" si="6"/>
        <v>0</v>
      </c>
      <c r="AF25" s="8">
        <f t="shared" si="6"/>
        <v>0</v>
      </c>
      <c r="AG25" s="8">
        <f t="shared" si="6"/>
        <v>0</v>
      </c>
      <c r="AH25" s="8">
        <f t="shared" si="6"/>
        <v>0</v>
      </c>
      <c r="AI25" s="8">
        <f t="shared" si="6"/>
        <v>0</v>
      </c>
      <c r="AJ25" s="8">
        <f t="shared" si="6"/>
        <v>0</v>
      </c>
      <c r="AK25" s="8">
        <f t="shared" si="6"/>
        <v>0</v>
      </c>
      <c r="AL25" s="8">
        <f t="shared" si="6"/>
        <v>0</v>
      </c>
      <c r="AM25" s="8">
        <f t="shared" si="6"/>
        <v>0</v>
      </c>
      <c r="AN25" s="8">
        <f t="shared" si="6"/>
        <v>0</v>
      </c>
      <c r="AO25" s="8">
        <f t="shared" si="6"/>
        <v>0</v>
      </c>
      <c r="AP25" s="8">
        <f t="shared" si="6"/>
        <v>0</v>
      </c>
      <c r="AQ25" s="8">
        <f t="shared" si="6"/>
        <v>0</v>
      </c>
      <c r="AR25" s="8">
        <f t="shared" si="6"/>
        <v>0</v>
      </c>
      <c r="AS25" s="8">
        <f t="shared" si="6"/>
        <v>0</v>
      </c>
      <c r="AT25" s="8">
        <f t="shared" si="6"/>
        <v>0</v>
      </c>
      <c r="AU25" s="8">
        <f t="shared" si="6"/>
        <v>0</v>
      </c>
      <c r="AV25" s="8">
        <f t="shared" si="6"/>
        <v>2.1925489730000001</v>
      </c>
      <c r="AW25" s="8">
        <f t="shared" si="6"/>
        <v>9.1974648240000008</v>
      </c>
      <c r="AX25" s="8">
        <f t="shared" si="6"/>
        <v>0</v>
      </c>
      <c r="AY25" s="8">
        <f t="shared" si="6"/>
        <v>0</v>
      </c>
      <c r="AZ25" s="8">
        <f t="shared" si="6"/>
        <v>6.6886211900000001</v>
      </c>
      <c r="BA25" s="8">
        <f t="shared" si="6"/>
        <v>0</v>
      </c>
      <c r="BB25" s="8">
        <f t="shared" si="6"/>
        <v>0</v>
      </c>
      <c r="BC25" s="8">
        <f t="shared" si="6"/>
        <v>0</v>
      </c>
      <c r="BD25" s="8">
        <f t="shared" si="6"/>
        <v>0</v>
      </c>
      <c r="BE25" s="8">
        <f t="shared" si="6"/>
        <v>0</v>
      </c>
      <c r="BF25" s="8">
        <f t="shared" si="6"/>
        <v>1.7466648629999999</v>
      </c>
      <c r="BG25" s="8">
        <f t="shared" si="6"/>
        <v>0.169770592</v>
      </c>
      <c r="BH25" s="8">
        <f t="shared" si="6"/>
        <v>0</v>
      </c>
      <c r="BI25" s="8">
        <f t="shared" si="6"/>
        <v>0</v>
      </c>
      <c r="BJ25" s="8">
        <f t="shared" si="6"/>
        <v>0.63215785949919678</v>
      </c>
      <c r="BK25" s="8">
        <f>BK9+BK12+BK15+BK18+BK21+BK24</f>
        <v>106.26050116149922</v>
      </c>
    </row>
    <row r="26" spans="1:63" x14ac:dyDescent="0.45">
      <c r="A26" s="6"/>
      <c r="B26" s="3" t="s">
        <v>40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</row>
    <row r="27" spans="1:63" x14ac:dyDescent="0.45">
      <c r="A27" s="2" t="s">
        <v>41</v>
      </c>
      <c r="B27" s="4" t="s">
        <v>42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</row>
    <row r="28" spans="1:63" x14ac:dyDescent="0.45">
      <c r="A28" s="5" t="s">
        <v>18</v>
      </c>
      <c r="B28" s="7" t="s">
        <v>43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3.4030383789999998</v>
      </c>
      <c r="I28" s="8">
        <v>2.1654846160000001</v>
      </c>
      <c r="J28" s="8">
        <v>0</v>
      </c>
      <c r="K28" s="8">
        <v>0</v>
      </c>
      <c r="L28" s="8">
        <v>20.186001045000001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2.5691212270000001</v>
      </c>
      <c r="S28" s="8">
        <v>0</v>
      </c>
      <c r="T28" s="8">
        <v>0</v>
      </c>
      <c r="U28" s="8">
        <v>0</v>
      </c>
      <c r="V28" s="8">
        <v>0.354102472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0</v>
      </c>
      <c r="AU28" s="8">
        <v>0</v>
      </c>
      <c r="AV28" s="8">
        <v>29.739451965000001</v>
      </c>
      <c r="AW28" s="8">
        <v>2.012189405</v>
      </c>
      <c r="AX28" s="8">
        <v>0</v>
      </c>
      <c r="AY28" s="8">
        <v>0</v>
      </c>
      <c r="AZ28" s="8">
        <v>22.538566500000002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27.282768997000002</v>
      </c>
      <c r="BG28" s="8">
        <v>2.024160535</v>
      </c>
      <c r="BH28" s="8">
        <v>0</v>
      </c>
      <c r="BI28" s="8">
        <v>0</v>
      </c>
      <c r="BJ28" s="8">
        <v>14.162802911552014</v>
      </c>
      <c r="BK28" s="8">
        <f>SUM(C28:BJ28)</f>
        <v>126.43768805255201</v>
      </c>
    </row>
    <row r="29" spans="1:63" x14ac:dyDescent="0.45">
      <c r="A29" s="6"/>
      <c r="B29" s="7" t="s">
        <v>44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4.9739412559999998</v>
      </c>
      <c r="I29" s="8">
        <v>0.83467717799999996</v>
      </c>
      <c r="J29" s="8">
        <v>0</v>
      </c>
      <c r="K29" s="8">
        <v>0</v>
      </c>
      <c r="L29" s="8">
        <v>0.29959229300000001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4.3552190350000002</v>
      </c>
      <c r="S29" s="8">
        <v>0</v>
      </c>
      <c r="T29" s="8">
        <v>0</v>
      </c>
      <c r="U29" s="8">
        <v>0</v>
      </c>
      <c r="V29" s="8">
        <v>2.0777187999999999E-2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0</v>
      </c>
      <c r="AV29" s="8">
        <v>20.367508953000002</v>
      </c>
      <c r="AW29" s="8">
        <v>1.7275610000000001E-3</v>
      </c>
      <c r="AX29" s="8">
        <v>0</v>
      </c>
      <c r="AY29" s="8">
        <v>0</v>
      </c>
      <c r="AZ29" s="8">
        <v>4.3523302340000001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14.898117576000001</v>
      </c>
      <c r="BG29" s="8">
        <v>0</v>
      </c>
      <c r="BH29" s="8">
        <v>0</v>
      </c>
      <c r="BI29" s="8">
        <v>0</v>
      </c>
      <c r="BJ29" s="8">
        <v>5.9246564215274189</v>
      </c>
      <c r="BK29" s="8">
        <f>SUM(C29:BJ29)</f>
        <v>56.028547695527422</v>
      </c>
    </row>
    <row r="30" spans="1:63" x14ac:dyDescent="0.45">
      <c r="A30" s="6"/>
      <c r="B30" s="7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41.583660772000002</v>
      </c>
      <c r="I30" s="8">
        <v>1.845861148</v>
      </c>
      <c r="J30" s="8">
        <v>0</v>
      </c>
      <c r="K30" s="8">
        <v>0</v>
      </c>
      <c r="L30" s="8">
        <v>2.1137052230000002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43.131329164999997</v>
      </c>
      <c r="S30" s="8">
        <v>6.8949400000000002E-4</v>
      </c>
      <c r="T30" s="8">
        <v>0</v>
      </c>
      <c r="U30" s="8">
        <v>0</v>
      </c>
      <c r="V30" s="8">
        <v>0.73359536700000005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  <c r="AS30" s="8">
        <v>0</v>
      </c>
      <c r="AT30" s="8">
        <v>0</v>
      </c>
      <c r="AU30" s="8">
        <v>0</v>
      </c>
      <c r="AV30" s="8">
        <v>3.0155845989999999</v>
      </c>
      <c r="AW30" s="8">
        <v>0</v>
      </c>
      <c r="AX30" s="8">
        <v>0</v>
      </c>
      <c r="AY30" s="8">
        <v>0</v>
      </c>
      <c r="AZ30" s="8">
        <v>0.269446199</v>
      </c>
      <c r="BA30" s="8">
        <v>0</v>
      </c>
      <c r="BB30" s="8">
        <v>0</v>
      </c>
      <c r="BC30" s="8">
        <v>0</v>
      </c>
      <c r="BD30" s="8">
        <v>0</v>
      </c>
      <c r="BE30" s="8">
        <v>0</v>
      </c>
      <c r="BF30" s="8">
        <v>1.3115604110000001</v>
      </c>
      <c r="BG30" s="8">
        <v>0</v>
      </c>
      <c r="BH30" s="8">
        <v>0</v>
      </c>
      <c r="BI30" s="8">
        <v>0</v>
      </c>
      <c r="BJ30" s="8">
        <v>1.5499209635526607E-2</v>
      </c>
      <c r="BK30" s="8">
        <f>SUM(C30:BJ30)</f>
        <v>94.020931587635516</v>
      </c>
    </row>
    <row r="31" spans="1:63" x14ac:dyDescent="0.45">
      <c r="A31" s="6"/>
      <c r="B31" s="7" t="s">
        <v>21</v>
      </c>
      <c r="C31" s="8">
        <f t="shared" ref="C31:BJ31" si="7">SUM(C28:C30)</f>
        <v>0</v>
      </c>
      <c r="D31" s="8">
        <f t="shared" si="7"/>
        <v>0</v>
      </c>
      <c r="E31" s="8">
        <f t="shared" si="7"/>
        <v>0</v>
      </c>
      <c r="F31" s="8">
        <f t="shared" si="7"/>
        <v>0</v>
      </c>
      <c r="G31" s="8">
        <f t="shared" si="7"/>
        <v>0</v>
      </c>
      <c r="H31" s="8">
        <f t="shared" si="7"/>
        <v>49.960640407</v>
      </c>
      <c r="I31" s="8">
        <f t="shared" si="7"/>
        <v>4.8460229420000003</v>
      </c>
      <c r="J31" s="8">
        <f t="shared" si="7"/>
        <v>0</v>
      </c>
      <c r="K31" s="8">
        <f t="shared" si="7"/>
        <v>0</v>
      </c>
      <c r="L31" s="8">
        <f t="shared" si="7"/>
        <v>22.599298561000001</v>
      </c>
      <c r="M31" s="8">
        <f t="shared" si="7"/>
        <v>0</v>
      </c>
      <c r="N31" s="8">
        <f t="shared" si="7"/>
        <v>0</v>
      </c>
      <c r="O31" s="8">
        <f t="shared" si="7"/>
        <v>0</v>
      </c>
      <c r="P31" s="8">
        <f t="shared" si="7"/>
        <v>0</v>
      </c>
      <c r="Q31" s="8">
        <f t="shared" si="7"/>
        <v>0</v>
      </c>
      <c r="R31" s="8">
        <f t="shared" si="7"/>
        <v>50.055669426999998</v>
      </c>
      <c r="S31" s="8">
        <f t="shared" si="7"/>
        <v>6.8949400000000002E-4</v>
      </c>
      <c r="T31" s="8">
        <f t="shared" si="7"/>
        <v>0</v>
      </c>
      <c r="U31" s="8">
        <f t="shared" si="7"/>
        <v>0</v>
      </c>
      <c r="V31" s="8">
        <f t="shared" si="7"/>
        <v>1.1084750270000001</v>
      </c>
      <c r="W31" s="8">
        <f t="shared" si="7"/>
        <v>0</v>
      </c>
      <c r="X31" s="8">
        <f t="shared" si="7"/>
        <v>0</v>
      </c>
      <c r="Y31" s="8">
        <f t="shared" si="7"/>
        <v>0</v>
      </c>
      <c r="Z31" s="8">
        <f t="shared" si="7"/>
        <v>0</v>
      </c>
      <c r="AA31" s="8">
        <f t="shared" si="7"/>
        <v>0</v>
      </c>
      <c r="AB31" s="8">
        <f t="shared" si="7"/>
        <v>0</v>
      </c>
      <c r="AC31" s="8">
        <f t="shared" si="7"/>
        <v>0</v>
      </c>
      <c r="AD31" s="8">
        <f t="shared" si="7"/>
        <v>0</v>
      </c>
      <c r="AE31" s="8">
        <f t="shared" si="7"/>
        <v>0</v>
      </c>
      <c r="AF31" s="8">
        <f t="shared" si="7"/>
        <v>0</v>
      </c>
      <c r="AG31" s="8">
        <f t="shared" si="7"/>
        <v>0</v>
      </c>
      <c r="AH31" s="8">
        <f t="shared" si="7"/>
        <v>0</v>
      </c>
      <c r="AI31" s="8">
        <f t="shared" si="7"/>
        <v>0</v>
      </c>
      <c r="AJ31" s="8">
        <f t="shared" si="7"/>
        <v>0</v>
      </c>
      <c r="AK31" s="8">
        <f t="shared" si="7"/>
        <v>0</v>
      </c>
      <c r="AL31" s="8">
        <f t="shared" si="7"/>
        <v>0</v>
      </c>
      <c r="AM31" s="8">
        <f t="shared" si="7"/>
        <v>0</v>
      </c>
      <c r="AN31" s="8">
        <f t="shared" si="7"/>
        <v>0</v>
      </c>
      <c r="AO31" s="8">
        <f t="shared" si="7"/>
        <v>0</v>
      </c>
      <c r="AP31" s="8">
        <f t="shared" si="7"/>
        <v>0</v>
      </c>
      <c r="AQ31" s="8">
        <f t="shared" si="7"/>
        <v>0</v>
      </c>
      <c r="AR31" s="8">
        <f t="shared" si="7"/>
        <v>0</v>
      </c>
      <c r="AS31" s="8">
        <f t="shared" si="7"/>
        <v>0</v>
      </c>
      <c r="AT31" s="8">
        <f t="shared" si="7"/>
        <v>0</v>
      </c>
      <c r="AU31" s="8">
        <f t="shared" si="7"/>
        <v>0</v>
      </c>
      <c r="AV31" s="8">
        <f t="shared" si="7"/>
        <v>53.122545516999999</v>
      </c>
      <c r="AW31" s="8">
        <f t="shared" si="7"/>
        <v>2.013916966</v>
      </c>
      <c r="AX31" s="8">
        <f t="shared" si="7"/>
        <v>0</v>
      </c>
      <c r="AY31" s="8">
        <f t="shared" si="7"/>
        <v>0</v>
      </c>
      <c r="AZ31" s="8">
        <f t="shared" si="7"/>
        <v>27.160342933000003</v>
      </c>
      <c r="BA31" s="8">
        <f t="shared" si="7"/>
        <v>0</v>
      </c>
      <c r="BB31" s="8">
        <f t="shared" si="7"/>
        <v>0</v>
      </c>
      <c r="BC31" s="8">
        <f t="shared" si="7"/>
        <v>0</v>
      </c>
      <c r="BD31" s="8">
        <f t="shared" si="7"/>
        <v>0</v>
      </c>
      <c r="BE31" s="8">
        <f t="shared" si="7"/>
        <v>0</v>
      </c>
      <c r="BF31" s="8">
        <f t="shared" si="7"/>
        <v>43.492446984000004</v>
      </c>
      <c r="BG31" s="8">
        <f t="shared" si="7"/>
        <v>2.024160535</v>
      </c>
      <c r="BH31" s="8">
        <f t="shared" si="7"/>
        <v>0</v>
      </c>
      <c r="BI31" s="8">
        <f t="shared" si="7"/>
        <v>0</v>
      </c>
      <c r="BJ31" s="8">
        <f t="shared" si="7"/>
        <v>20.102958542714958</v>
      </c>
      <c r="BK31" s="8">
        <f>SUM(C31:BJ31)</f>
        <v>276.48716733571496</v>
      </c>
    </row>
    <row r="32" spans="1:63" x14ac:dyDescent="0.45">
      <c r="A32" s="6"/>
      <c r="B32" s="4" t="s">
        <v>46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</row>
    <row r="33" spans="1:63" x14ac:dyDescent="0.45">
      <c r="A33" s="5" t="s">
        <v>23</v>
      </c>
      <c r="B33" s="7" t="s">
        <v>47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23.606633518999999</v>
      </c>
      <c r="I33" s="8">
        <v>4.6644697400000004</v>
      </c>
      <c r="J33" s="8">
        <v>0</v>
      </c>
      <c r="K33" s="8">
        <v>0</v>
      </c>
      <c r="L33" s="8">
        <v>4.220031874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18.619448427999998</v>
      </c>
      <c r="S33" s="8">
        <v>0</v>
      </c>
      <c r="T33" s="8">
        <v>0</v>
      </c>
      <c r="U33" s="8">
        <v>0</v>
      </c>
      <c r="V33" s="8">
        <v>1.9427188849999999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2.1734236500000002</v>
      </c>
      <c r="AW33" s="8">
        <v>0.83634640900000001</v>
      </c>
      <c r="AX33" s="8">
        <v>0</v>
      </c>
      <c r="AY33" s="8">
        <v>3.6392999999999998E-3</v>
      </c>
      <c r="AZ33" s="8">
        <v>3.760754361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0.79091320399999998</v>
      </c>
      <c r="BG33" s="8">
        <v>0</v>
      </c>
      <c r="BH33" s="8">
        <v>0</v>
      </c>
      <c r="BI33" s="8">
        <v>0</v>
      </c>
      <c r="BJ33" s="8">
        <v>0.24401932585040068</v>
      </c>
      <c r="BK33" s="8">
        <f>SUM(C33:BJ33)</f>
        <v>60.862398695850395</v>
      </c>
    </row>
    <row r="34" spans="1:63" x14ac:dyDescent="0.45">
      <c r="A34" s="6"/>
      <c r="B34" s="7" t="s">
        <v>48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5.6014706250000001</v>
      </c>
      <c r="I34" s="8">
        <v>5.2466999999999998E-5</v>
      </c>
      <c r="J34" s="8">
        <v>0</v>
      </c>
      <c r="K34" s="8">
        <v>0</v>
      </c>
      <c r="L34" s="8">
        <v>5.6583407680000004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4.9386590190000001</v>
      </c>
      <c r="S34" s="8">
        <v>0</v>
      </c>
      <c r="T34" s="8">
        <v>0</v>
      </c>
      <c r="U34" s="8">
        <v>0</v>
      </c>
      <c r="V34" s="8">
        <v>0.49453596399999999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  <c r="AS34" s="8">
        <v>0</v>
      </c>
      <c r="AT34" s="8">
        <v>0</v>
      </c>
      <c r="AU34" s="8">
        <v>0</v>
      </c>
      <c r="AV34" s="8">
        <v>0.55514580099999999</v>
      </c>
      <c r="AW34" s="8">
        <v>0</v>
      </c>
      <c r="AX34" s="8">
        <v>0</v>
      </c>
      <c r="AY34" s="8">
        <v>0</v>
      </c>
      <c r="AZ34" s="8">
        <v>0.54138591999999996</v>
      </c>
      <c r="BA34" s="8">
        <v>0</v>
      </c>
      <c r="BB34" s="8">
        <v>0</v>
      </c>
      <c r="BC34" s="8">
        <v>0</v>
      </c>
      <c r="BD34" s="8">
        <v>0</v>
      </c>
      <c r="BE34" s="8">
        <v>0</v>
      </c>
      <c r="BF34" s="8">
        <v>0.198040409</v>
      </c>
      <c r="BG34" s="8">
        <v>0</v>
      </c>
      <c r="BH34" s="8">
        <v>0</v>
      </c>
      <c r="BI34" s="8">
        <v>0</v>
      </c>
      <c r="BJ34" s="8">
        <v>6.164203687000893E-2</v>
      </c>
      <c r="BK34" s="8">
        <f t="shared" ref="BK34:BK43" si="8">SUM(C34:BJ34)</f>
        <v>18.049273009870006</v>
      </c>
    </row>
    <row r="35" spans="1:63" x14ac:dyDescent="0.45">
      <c r="A35" s="6"/>
      <c r="B35" s="7" t="s">
        <v>49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1067.809700043</v>
      </c>
      <c r="I35" s="8">
        <v>313.16634349899999</v>
      </c>
      <c r="J35" s="8">
        <v>1.119840591</v>
      </c>
      <c r="K35" s="8">
        <v>0</v>
      </c>
      <c r="L35" s="8">
        <v>830.56497241900001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772.35865428500006</v>
      </c>
      <c r="S35" s="8">
        <v>6.8611833530000004</v>
      </c>
      <c r="T35" s="8">
        <v>0</v>
      </c>
      <c r="U35" s="8">
        <v>0</v>
      </c>
      <c r="V35" s="8">
        <v>164.20959056500001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0</v>
      </c>
      <c r="AU35" s="8">
        <v>0</v>
      </c>
      <c r="AV35" s="8">
        <v>28.566772301</v>
      </c>
      <c r="AW35" s="8">
        <v>7.153136752</v>
      </c>
      <c r="AX35" s="8">
        <v>0</v>
      </c>
      <c r="AY35" s="8">
        <v>4.8086400000000001E-4</v>
      </c>
      <c r="AZ35" s="8">
        <v>37.245060864999999</v>
      </c>
      <c r="BA35" s="8">
        <v>0</v>
      </c>
      <c r="BB35" s="8">
        <v>0</v>
      </c>
      <c r="BC35" s="8">
        <v>0</v>
      </c>
      <c r="BD35" s="8">
        <v>0</v>
      </c>
      <c r="BE35" s="8">
        <v>0</v>
      </c>
      <c r="BF35" s="8">
        <v>12.556954235999999</v>
      </c>
      <c r="BG35" s="8">
        <v>0.47985430699999998</v>
      </c>
      <c r="BH35" s="8">
        <v>0</v>
      </c>
      <c r="BI35" s="8">
        <v>0</v>
      </c>
      <c r="BJ35" s="8">
        <v>5.1899560386506165</v>
      </c>
      <c r="BK35" s="8">
        <f t="shared" si="8"/>
        <v>3247.2825001186507</v>
      </c>
    </row>
    <row r="36" spans="1:63" x14ac:dyDescent="0.45">
      <c r="A36" s="6"/>
      <c r="B36" s="7" t="s">
        <v>50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26.936864245999999</v>
      </c>
      <c r="I36" s="8">
        <v>2.7014764100000002</v>
      </c>
      <c r="J36" s="8">
        <v>0</v>
      </c>
      <c r="K36" s="8">
        <v>0</v>
      </c>
      <c r="L36" s="8">
        <v>5.3088222920000003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21.202022332999999</v>
      </c>
      <c r="S36" s="8">
        <v>0</v>
      </c>
      <c r="T36" s="8">
        <v>0</v>
      </c>
      <c r="U36" s="8">
        <v>0</v>
      </c>
      <c r="V36" s="8">
        <v>2.9751693069999998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8">
        <v>0</v>
      </c>
      <c r="AR36" s="8">
        <v>0</v>
      </c>
      <c r="AS36" s="8">
        <v>0</v>
      </c>
      <c r="AT36" s="8">
        <v>0</v>
      </c>
      <c r="AU36" s="8">
        <v>0</v>
      </c>
      <c r="AV36" s="8">
        <v>83.294438499999998</v>
      </c>
      <c r="AW36" s="8">
        <v>2.6814216910000002</v>
      </c>
      <c r="AX36" s="8">
        <v>0</v>
      </c>
      <c r="AY36" s="8">
        <v>3.8683999999999998E-5</v>
      </c>
      <c r="AZ36" s="8">
        <v>29.338858605999999</v>
      </c>
      <c r="BA36" s="8">
        <v>0</v>
      </c>
      <c r="BB36" s="8">
        <v>0</v>
      </c>
      <c r="BC36" s="8">
        <v>0</v>
      </c>
      <c r="BD36" s="8">
        <v>0</v>
      </c>
      <c r="BE36" s="8">
        <v>0</v>
      </c>
      <c r="BF36" s="8">
        <v>88.916972324</v>
      </c>
      <c r="BG36" s="8">
        <v>4.1338445000000001E-2</v>
      </c>
      <c r="BH36" s="8">
        <v>0</v>
      </c>
      <c r="BI36" s="8">
        <v>0</v>
      </c>
      <c r="BJ36" s="8">
        <v>45.900447721125786</v>
      </c>
      <c r="BK36" s="8">
        <f t="shared" si="8"/>
        <v>309.29787055912578</v>
      </c>
    </row>
    <row r="37" spans="1:63" x14ac:dyDescent="0.45">
      <c r="A37" s="6"/>
      <c r="B37" s="7" t="s">
        <v>51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197.51940190600001</v>
      </c>
      <c r="I37" s="8">
        <v>164.09144738200001</v>
      </c>
      <c r="J37" s="8">
        <v>0</v>
      </c>
      <c r="K37" s="8">
        <v>0</v>
      </c>
      <c r="L37" s="8">
        <v>276.68319137200001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135.41541655099999</v>
      </c>
      <c r="S37" s="8">
        <v>1.8300210830000001</v>
      </c>
      <c r="T37" s="8">
        <v>0</v>
      </c>
      <c r="U37" s="8">
        <v>0</v>
      </c>
      <c r="V37" s="8">
        <v>36.99678265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0</v>
      </c>
      <c r="AU37" s="8">
        <v>0</v>
      </c>
      <c r="AV37" s="8">
        <v>5.6372674150000002</v>
      </c>
      <c r="AW37" s="8">
        <v>0.44936694300000002</v>
      </c>
      <c r="AX37" s="8">
        <v>0</v>
      </c>
      <c r="AY37" s="8">
        <v>4.7318799999999998E-4</v>
      </c>
      <c r="AZ37" s="8">
        <v>7.3084018750000004</v>
      </c>
      <c r="BA37" s="8">
        <v>0</v>
      </c>
      <c r="BB37" s="8">
        <v>0</v>
      </c>
      <c r="BC37" s="8">
        <v>0</v>
      </c>
      <c r="BD37" s="8">
        <v>0</v>
      </c>
      <c r="BE37" s="8">
        <v>0</v>
      </c>
      <c r="BF37" s="8">
        <v>2.7524494800000001</v>
      </c>
      <c r="BG37" s="8">
        <v>0</v>
      </c>
      <c r="BH37" s="8">
        <v>0</v>
      </c>
      <c r="BI37" s="8">
        <v>0</v>
      </c>
      <c r="BJ37" s="8">
        <v>1.5452749882157433</v>
      </c>
      <c r="BK37" s="8">
        <f t="shared" si="8"/>
        <v>830.22949483321577</v>
      </c>
    </row>
    <row r="38" spans="1:63" x14ac:dyDescent="0.45">
      <c r="A38" s="6"/>
      <c r="B38" s="7" t="s">
        <v>52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6.9392967170000004</v>
      </c>
      <c r="I38" s="8">
        <v>0.12406871799999999</v>
      </c>
      <c r="J38" s="8">
        <v>0</v>
      </c>
      <c r="K38" s="8">
        <v>0</v>
      </c>
      <c r="L38" s="8">
        <v>8.4143356170000008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6.3060173319999997</v>
      </c>
      <c r="S38" s="8">
        <v>3.2521675E-2</v>
      </c>
      <c r="T38" s="8">
        <v>0</v>
      </c>
      <c r="U38" s="8">
        <v>0</v>
      </c>
      <c r="V38" s="8">
        <v>1.0203238080000001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8">
        <v>0</v>
      </c>
      <c r="AR38" s="8">
        <v>0</v>
      </c>
      <c r="AS38" s="8">
        <v>0</v>
      </c>
      <c r="AT38" s="8">
        <v>0</v>
      </c>
      <c r="AU38" s="8">
        <v>0</v>
      </c>
      <c r="AV38" s="8">
        <v>1.854449432</v>
      </c>
      <c r="AW38" s="8">
        <v>9.5472672999999994E-2</v>
      </c>
      <c r="AX38" s="8">
        <v>0</v>
      </c>
      <c r="AY38" s="8">
        <v>0</v>
      </c>
      <c r="AZ38" s="8">
        <v>1.1641173950000001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1.117354991</v>
      </c>
      <c r="BG38" s="8">
        <v>0</v>
      </c>
      <c r="BH38" s="8">
        <v>0</v>
      </c>
      <c r="BI38" s="8">
        <v>0</v>
      </c>
      <c r="BJ38" s="8">
        <v>6.6457731815191795E-2</v>
      </c>
      <c r="BK38" s="8">
        <f t="shared" si="8"/>
        <v>27.134416089815193</v>
      </c>
    </row>
    <row r="39" spans="1:63" x14ac:dyDescent="0.45">
      <c r="A39" s="6"/>
      <c r="B39" s="7" t="s">
        <v>53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5.2537270100000004</v>
      </c>
      <c r="I39" s="8">
        <v>5.0217999999999999E-5</v>
      </c>
      <c r="J39" s="8">
        <v>0</v>
      </c>
      <c r="K39" s="8">
        <v>0</v>
      </c>
      <c r="L39" s="8">
        <v>5.6512055190000003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5.5424393629999997</v>
      </c>
      <c r="S39" s="8">
        <v>0</v>
      </c>
      <c r="T39" s="8">
        <v>0</v>
      </c>
      <c r="U39" s="8">
        <v>0</v>
      </c>
      <c r="V39" s="8">
        <v>0.72491149499999996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0</v>
      </c>
      <c r="AQ39" s="8">
        <v>0</v>
      </c>
      <c r="AR39" s="8">
        <v>0</v>
      </c>
      <c r="AS39" s="8">
        <v>0</v>
      </c>
      <c r="AT39" s="8">
        <v>0</v>
      </c>
      <c r="AU39" s="8">
        <v>0</v>
      </c>
      <c r="AV39" s="8">
        <v>0.79186515300000004</v>
      </c>
      <c r="AW39" s="8">
        <v>1.444826E-3</v>
      </c>
      <c r="AX39" s="8">
        <v>0</v>
      </c>
      <c r="AY39" s="8">
        <v>0</v>
      </c>
      <c r="AZ39" s="8">
        <v>0.76640529800000001</v>
      </c>
      <c r="BA39" s="8">
        <v>0</v>
      </c>
      <c r="BB39" s="8">
        <v>0</v>
      </c>
      <c r="BC39" s="8">
        <v>0</v>
      </c>
      <c r="BD39" s="8">
        <v>0</v>
      </c>
      <c r="BE39" s="8">
        <v>0</v>
      </c>
      <c r="BF39" s="8">
        <v>0.53476770699999998</v>
      </c>
      <c r="BG39" s="8">
        <v>0</v>
      </c>
      <c r="BH39" s="8">
        <v>0</v>
      </c>
      <c r="BI39" s="8">
        <v>0</v>
      </c>
      <c r="BJ39" s="8">
        <v>9.907523690344533E-10</v>
      </c>
      <c r="BK39" s="8">
        <f t="shared" si="8"/>
        <v>19.266816589990754</v>
      </c>
    </row>
    <row r="40" spans="1:63" x14ac:dyDescent="0.45">
      <c r="A40" s="6"/>
      <c r="B40" s="7" t="s">
        <v>54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15.819759138</v>
      </c>
      <c r="I40" s="8">
        <v>1.663431216</v>
      </c>
      <c r="J40" s="8">
        <v>0</v>
      </c>
      <c r="K40" s="8">
        <v>0</v>
      </c>
      <c r="L40" s="8">
        <v>3.305470508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14.9371153</v>
      </c>
      <c r="S40" s="8">
        <v>3.1832420000000002E-3</v>
      </c>
      <c r="T40" s="8">
        <v>0</v>
      </c>
      <c r="U40" s="8">
        <v>0</v>
      </c>
      <c r="V40" s="8">
        <v>1.415378392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87.556735712999995</v>
      </c>
      <c r="AW40" s="8">
        <v>0.60614328699999998</v>
      </c>
      <c r="AX40" s="8">
        <v>0</v>
      </c>
      <c r="AY40" s="8">
        <v>0</v>
      </c>
      <c r="AZ40" s="8">
        <v>39.551332744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66.822198162000007</v>
      </c>
      <c r="BG40" s="8">
        <v>2.8994249999999999E-2</v>
      </c>
      <c r="BH40" s="8">
        <v>0</v>
      </c>
      <c r="BI40" s="8">
        <v>0</v>
      </c>
      <c r="BJ40" s="8">
        <v>18.395878216282792</v>
      </c>
      <c r="BK40" s="8">
        <f t="shared" si="8"/>
        <v>250.1056201682828</v>
      </c>
    </row>
    <row r="41" spans="1:63" x14ac:dyDescent="0.45">
      <c r="A41" s="6"/>
      <c r="B41" s="7" t="s">
        <v>55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64.256351631000001</v>
      </c>
      <c r="I41" s="8">
        <v>160.909332893</v>
      </c>
      <c r="J41" s="8">
        <v>0</v>
      </c>
      <c r="K41" s="8">
        <v>0</v>
      </c>
      <c r="L41" s="8">
        <v>316.11289868699998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38.916137814000002</v>
      </c>
      <c r="S41" s="8">
        <v>7.108064744</v>
      </c>
      <c r="T41" s="8">
        <v>0</v>
      </c>
      <c r="U41" s="8">
        <v>0</v>
      </c>
      <c r="V41" s="8">
        <v>24.789207632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8">
        <v>0</v>
      </c>
      <c r="AT41" s="8">
        <v>0</v>
      </c>
      <c r="AU41" s="8">
        <v>0</v>
      </c>
      <c r="AV41" s="8">
        <v>3.345883186</v>
      </c>
      <c r="AW41" s="8">
        <v>6.1441571530000001</v>
      </c>
      <c r="AX41" s="8">
        <v>0</v>
      </c>
      <c r="AY41" s="8">
        <v>0</v>
      </c>
      <c r="AZ41" s="8">
        <v>10.549593844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0.93899719100000001</v>
      </c>
      <c r="BG41" s="8">
        <v>8.0325800000000005E-4</v>
      </c>
      <c r="BH41" s="8">
        <v>0</v>
      </c>
      <c r="BI41" s="8">
        <v>0</v>
      </c>
      <c r="BJ41" s="8">
        <v>0.57469975027165865</v>
      </c>
      <c r="BK41" s="8">
        <f t="shared" si="8"/>
        <v>633.6461277832716</v>
      </c>
    </row>
    <row r="42" spans="1:63" x14ac:dyDescent="0.45">
      <c r="A42" s="6"/>
      <c r="B42" s="7" t="s">
        <v>56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94.421997805000004</v>
      </c>
      <c r="I42" s="8">
        <v>0.23213803599999999</v>
      </c>
      <c r="J42" s="8">
        <v>0</v>
      </c>
      <c r="K42" s="8">
        <v>0</v>
      </c>
      <c r="L42" s="8">
        <v>87.520380367000001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65.311392889999993</v>
      </c>
      <c r="S42" s="8">
        <v>0.21457290200000001</v>
      </c>
      <c r="T42" s="8">
        <v>0</v>
      </c>
      <c r="U42" s="8">
        <v>0</v>
      </c>
      <c r="V42" s="8">
        <v>13.724687747999999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0</v>
      </c>
      <c r="AU42" s="8">
        <v>0</v>
      </c>
      <c r="AV42" s="8">
        <v>3.3989467329999998</v>
      </c>
      <c r="AW42" s="8">
        <v>1.8795699999999999E-4</v>
      </c>
      <c r="AX42" s="8">
        <v>0</v>
      </c>
      <c r="AY42" s="8">
        <v>2.5880999999999998E-5</v>
      </c>
      <c r="AZ42" s="8">
        <v>4.185273971</v>
      </c>
      <c r="BA42" s="8">
        <v>0</v>
      </c>
      <c r="BB42" s="8">
        <v>0</v>
      </c>
      <c r="BC42" s="8">
        <v>0</v>
      </c>
      <c r="BD42" s="8">
        <v>0</v>
      </c>
      <c r="BE42" s="8">
        <v>0</v>
      </c>
      <c r="BF42" s="8">
        <v>2.280476143</v>
      </c>
      <c r="BG42" s="8">
        <v>0</v>
      </c>
      <c r="BH42" s="8">
        <v>0</v>
      </c>
      <c r="BI42" s="8">
        <v>0</v>
      </c>
      <c r="BJ42" s="8">
        <v>0.6753364561416948</v>
      </c>
      <c r="BK42" s="8">
        <f t="shared" si="8"/>
        <v>271.96541688914164</v>
      </c>
    </row>
    <row r="43" spans="1:63" ht="25.5" x14ac:dyDescent="0.45">
      <c r="A43" s="6"/>
      <c r="B43" s="7" t="s">
        <v>57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1.6902978930000001</v>
      </c>
      <c r="I43" s="8">
        <v>1.380737493</v>
      </c>
      <c r="J43" s="8">
        <v>0</v>
      </c>
      <c r="K43" s="8">
        <v>0</v>
      </c>
      <c r="L43" s="8">
        <v>3.8796271280000001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1.9442772589999999</v>
      </c>
      <c r="S43" s="8">
        <v>4.2069999999999997E-6</v>
      </c>
      <c r="T43" s="8">
        <v>0</v>
      </c>
      <c r="U43" s="8">
        <v>0</v>
      </c>
      <c r="V43" s="8">
        <v>0.78321735999999997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8">
        <v>0</v>
      </c>
      <c r="AT43" s="8">
        <v>0</v>
      </c>
      <c r="AU43" s="8">
        <v>0</v>
      </c>
      <c r="AV43" s="8">
        <v>0.327268475</v>
      </c>
      <c r="AW43" s="8">
        <v>1.000417E-3</v>
      </c>
      <c r="AX43" s="8">
        <v>0</v>
      </c>
      <c r="AY43" s="8">
        <v>0</v>
      </c>
      <c r="AZ43" s="8">
        <v>1.8163236659999999</v>
      </c>
      <c r="BA43" s="8">
        <v>0</v>
      </c>
      <c r="BB43" s="8">
        <v>0</v>
      </c>
      <c r="BC43" s="8">
        <v>0</v>
      </c>
      <c r="BD43" s="8">
        <v>0</v>
      </c>
      <c r="BE43" s="8">
        <v>0</v>
      </c>
      <c r="BF43" s="8">
        <v>0.27468418300000003</v>
      </c>
      <c r="BG43" s="8">
        <v>0</v>
      </c>
      <c r="BH43" s="8">
        <v>0</v>
      </c>
      <c r="BI43" s="8">
        <v>0</v>
      </c>
      <c r="BJ43" s="8">
        <v>4.7397594921227457E-2</v>
      </c>
      <c r="BK43" s="8">
        <f t="shared" si="8"/>
        <v>12.144835675921229</v>
      </c>
    </row>
    <row r="44" spans="1:63" x14ac:dyDescent="0.45">
      <c r="A44" s="6"/>
      <c r="B44" s="7" t="s">
        <v>25</v>
      </c>
      <c r="C44" s="8">
        <f t="shared" ref="C44:BK44" si="9">SUM(C33:C43)</f>
        <v>0</v>
      </c>
      <c r="D44" s="8">
        <f t="shared" si="9"/>
        <v>0</v>
      </c>
      <c r="E44" s="8">
        <f t="shared" si="9"/>
        <v>0</v>
      </c>
      <c r="F44" s="8">
        <f t="shared" si="9"/>
        <v>0</v>
      </c>
      <c r="G44" s="8">
        <f t="shared" si="9"/>
        <v>0</v>
      </c>
      <c r="H44" s="8">
        <f t="shared" si="9"/>
        <v>1509.8555005329997</v>
      </c>
      <c r="I44" s="8">
        <f t="shared" si="9"/>
        <v>648.93354807200001</v>
      </c>
      <c r="J44" s="8">
        <f t="shared" si="9"/>
        <v>1.119840591</v>
      </c>
      <c r="K44" s="8">
        <f t="shared" si="9"/>
        <v>0</v>
      </c>
      <c r="L44" s="8">
        <f t="shared" si="9"/>
        <v>1547.3192765510003</v>
      </c>
      <c r="M44" s="8">
        <f t="shared" si="9"/>
        <v>0</v>
      </c>
      <c r="N44" s="8">
        <f t="shared" si="9"/>
        <v>0</v>
      </c>
      <c r="O44" s="8">
        <f t="shared" si="9"/>
        <v>0</v>
      </c>
      <c r="P44" s="8">
        <f t="shared" si="9"/>
        <v>0</v>
      </c>
      <c r="Q44" s="8">
        <f t="shared" si="9"/>
        <v>0</v>
      </c>
      <c r="R44" s="8">
        <f t="shared" si="9"/>
        <v>1085.491580574</v>
      </c>
      <c r="S44" s="8">
        <f t="shared" si="9"/>
        <v>16.049551206</v>
      </c>
      <c r="T44" s="8">
        <f t="shared" si="9"/>
        <v>0</v>
      </c>
      <c r="U44" s="8">
        <f t="shared" si="9"/>
        <v>0</v>
      </c>
      <c r="V44" s="8">
        <f t="shared" si="9"/>
        <v>249.07652380600001</v>
      </c>
      <c r="W44" s="8">
        <f t="shared" si="9"/>
        <v>0</v>
      </c>
      <c r="X44" s="8">
        <f t="shared" si="9"/>
        <v>0</v>
      </c>
      <c r="Y44" s="8">
        <f t="shared" si="9"/>
        <v>0</v>
      </c>
      <c r="Z44" s="8">
        <f t="shared" si="9"/>
        <v>0</v>
      </c>
      <c r="AA44" s="8">
        <f t="shared" si="9"/>
        <v>0</v>
      </c>
      <c r="AB44" s="8">
        <f t="shared" si="9"/>
        <v>0</v>
      </c>
      <c r="AC44" s="8">
        <f t="shared" si="9"/>
        <v>0</v>
      </c>
      <c r="AD44" s="8">
        <f t="shared" si="9"/>
        <v>0</v>
      </c>
      <c r="AE44" s="8">
        <f t="shared" si="9"/>
        <v>0</v>
      </c>
      <c r="AF44" s="8">
        <f t="shared" si="9"/>
        <v>0</v>
      </c>
      <c r="AG44" s="8">
        <f t="shared" si="9"/>
        <v>0</v>
      </c>
      <c r="AH44" s="8">
        <f t="shared" si="9"/>
        <v>0</v>
      </c>
      <c r="AI44" s="8">
        <f t="shared" si="9"/>
        <v>0</v>
      </c>
      <c r="AJ44" s="8">
        <f t="shared" si="9"/>
        <v>0</v>
      </c>
      <c r="AK44" s="8">
        <f t="shared" si="9"/>
        <v>0</v>
      </c>
      <c r="AL44" s="8">
        <f t="shared" si="9"/>
        <v>0</v>
      </c>
      <c r="AM44" s="8">
        <f t="shared" si="9"/>
        <v>0</v>
      </c>
      <c r="AN44" s="8">
        <f t="shared" si="9"/>
        <v>0</v>
      </c>
      <c r="AO44" s="8">
        <f t="shared" si="9"/>
        <v>0</v>
      </c>
      <c r="AP44" s="8">
        <f t="shared" si="9"/>
        <v>0</v>
      </c>
      <c r="AQ44" s="8">
        <f t="shared" si="9"/>
        <v>0</v>
      </c>
      <c r="AR44" s="8">
        <f t="shared" si="9"/>
        <v>0</v>
      </c>
      <c r="AS44" s="8">
        <f t="shared" si="9"/>
        <v>0</v>
      </c>
      <c r="AT44" s="8">
        <f t="shared" si="9"/>
        <v>0</v>
      </c>
      <c r="AU44" s="8">
        <f t="shared" si="9"/>
        <v>0</v>
      </c>
      <c r="AV44" s="8">
        <f t="shared" si="9"/>
        <v>217.50219635900001</v>
      </c>
      <c r="AW44" s="8">
        <f t="shared" si="9"/>
        <v>17.968678107999999</v>
      </c>
      <c r="AX44" s="8">
        <f t="shared" si="9"/>
        <v>0</v>
      </c>
      <c r="AY44" s="8">
        <f t="shared" si="9"/>
        <v>4.6579170000000001E-3</v>
      </c>
      <c r="AZ44" s="8">
        <f t="shared" si="9"/>
        <v>136.22750854499998</v>
      </c>
      <c r="BA44" s="8">
        <f t="shared" si="9"/>
        <v>0</v>
      </c>
      <c r="BB44" s="8">
        <f t="shared" si="9"/>
        <v>0</v>
      </c>
      <c r="BC44" s="8">
        <f t="shared" si="9"/>
        <v>0</v>
      </c>
      <c r="BD44" s="8">
        <f t="shared" si="9"/>
        <v>0</v>
      </c>
      <c r="BE44" s="8">
        <f t="shared" si="9"/>
        <v>0</v>
      </c>
      <c r="BF44" s="8">
        <f t="shared" si="9"/>
        <v>177.18380802999999</v>
      </c>
      <c r="BG44" s="8">
        <f t="shared" si="9"/>
        <v>0.55099025999999995</v>
      </c>
      <c r="BH44" s="8">
        <f t="shared" si="9"/>
        <v>0</v>
      </c>
      <c r="BI44" s="8">
        <f t="shared" si="9"/>
        <v>0</v>
      </c>
      <c r="BJ44" s="8">
        <f t="shared" si="9"/>
        <v>72.701109861135876</v>
      </c>
      <c r="BK44" s="8">
        <f t="shared" si="9"/>
        <v>5679.9847704131362</v>
      </c>
    </row>
    <row r="45" spans="1:63" x14ac:dyDescent="0.45">
      <c r="A45" s="6"/>
      <c r="B45" s="9" t="s">
        <v>58</v>
      </c>
      <c r="C45" s="8">
        <f t="shared" ref="C45:BK45" si="10">C31+C44</f>
        <v>0</v>
      </c>
      <c r="D45" s="8">
        <f t="shared" si="10"/>
        <v>0</v>
      </c>
      <c r="E45" s="8">
        <f t="shared" si="10"/>
        <v>0</v>
      </c>
      <c r="F45" s="8">
        <f t="shared" si="10"/>
        <v>0</v>
      </c>
      <c r="G45" s="8">
        <f t="shared" si="10"/>
        <v>0</v>
      </c>
      <c r="H45" s="8">
        <f t="shared" si="10"/>
        <v>1559.8161409399997</v>
      </c>
      <c r="I45" s="8">
        <f t="shared" si="10"/>
        <v>653.779571014</v>
      </c>
      <c r="J45" s="8">
        <f t="shared" si="10"/>
        <v>1.119840591</v>
      </c>
      <c r="K45" s="8">
        <f t="shared" si="10"/>
        <v>0</v>
      </c>
      <c r="L45" s="8">
        <f t="shared" si="10"/>
        <v>1569.9185751120003</v>
      </c>
      <c r="M45" s="8">
        <f t="shared" si="10"/>
        <v>0</v>
      </c>
      <c r="N45" s="8">
        <f t="shared" si="10"/>
        <v>0</v>
      </c>
      <c r="O45" s="8">
        <f t="shared" si="10"/>
        <v>0</v>
      </c>
      <c r="P45" s="8">
        <f t="shared" si="10"/>
        <v>0</v>
      </c>
      <c r="Q45" s="8">
        <f t="shared" si="10"/>
        <v>0</v>
      </c>
      <c r="R45" s="8">
        <f t="shared" si="10"/>
        <v>1135.5472500010001</v>
      </c>
      <c r="S45" s="8">
        <f t="shared" si="10"/>
        <v>16.0502407</v>
      </c>
      <c r="T45" s="8">
        <f t="shared" si="10"/>
        <v>0</v>
      </c>
      <c r="U45" s="8">
        <f t="shared" si="10"/>
        <v>0</v>
      </c>
      <c r="V45" s="8">
        <f t="shared" si="10"/>
        <v>250.18499883300001</v>
      </c>
      <c r="W45" s="8">
        <f t="shared" si="10"/>
        <v>0</v>
      </c>
      <c r="X45" s="8">
        <f t="shared" si="10"/>
        <v>0</v>
      </c>
      <c r="Y45" s="8">
        <f t="shared" si="10"/>
        <v>0</v>
      </c>
      <c r="Z45" s="8">
        <f t="shared" si="10"/>
        <v>0</v>
      </c>
      <c r="AA45" s="8">
        <f t="shared" si="10"/>
        <v>0</v>
      </c>
      <c r="AB45" s="8">
        <f t="shared" si="10"/>
        <v>0</v>
      </c>
      <c r="AC45" s="8">
        <f t="shared" si="10"/>
        <v>0</v>
      </c>
      <c r="AD45" s="8">
        <f t="shared" si="10"/>
        <v>0</v>
      </c>
      <c r="AE45" s="8">
        <f t="shared" si="10"/>
        <v>0</v>
      </c>
      <c r="AF45" s="8">
        <f t="shared" si="10"/>
        <v>0</v>
      </c>
      <c r="AG45" s="8">
        <f t="shared" si="10"/>
        <v>0</v>
      </c>
      <c r="AH45" s="8">
        <f t="shared" si="10"/>
        <v>0</v>
      </c>
      <c r="AI45" s="8">
        <f t="shared" si="10"/>
        <v>0</v>
      </c>
      <c r="AJ45" s="8">
        <f t="shared" si="10"/>
        <v>0</v>
      </c>
      <c r="AK45" s="8">
        <f t="shared" si="10"/>
        <v>0</v>
      </c>
      <c r="AL45" s="8">
        <f t="shared" si="10"/>
        <v>0</v>
      </c>
      <c r="AM45" s="8">
        <f t="shared" si="10"/>
        <v>0</v>
      </c>
      <c r="AN45" s="8">
        <f t="shared" si="10"/>
        <v>0</v>
      </c>
      <c r="AO45" s="8">
        <f t="shared" si="10"/>
        <v>0</v>
      </c>
      <c r="AP45" s="8">
        <f t="shared" si="10"/>
        <v>0</v>
      </c>
      <c r="AQ45" s="8">
        <f t="shared" si="10"/>
        <v>0</v>
      </c>
      <c r="AR45" s="8">
        <f t="shared" si="10"/>
        <v>0</v>
      </c>
      <c r="AS45" s="8">
        <f t="shared" si="10"/>
        <v>0</v>
      </c>
      <c r="AT45" s="8">
        <f t="shared" si="10"/>
        <v>0</v>
      </c>
      <c r="AU45" s="8">
        <f t="shared" si="10"/>
        <v>0</v>
      </c>
      <c r="AV45" s="8">
        <f t="shared" si="10"/>
        <v>270.62474187600003</v>
      </c>
      <c r="AW45" s="8">
        <f t="shared" si="10"/>
        <v>19.982595073999999</v>
      </c>
      <c r="AX45" s="8">
        <f t="shared" si="10"/>
        <v>0</v>
      </c>
      <c r="AY45" s="8">
        <f t="shared" si="10"/>
        <v>4.6579170000000001E-3</v>
      </c>
      <c r="AZ45" s="8">
        <f t="shared" si="10"/>
        <v>163.38785147799999</v>
      </c>
      <c r="BA45" s="8">
        <f t="shared" si="10"/>
        <v>0</v>
      </c>
      <c r="BB45" s="8">
        <f t="shared" si="10"/>
        <v>0</v>
      </c>
      <c r="BC45" s="8">
        <f t="shared" si="10"/>
        <v>0</v>
      </c>
      <c r="BD45" s="8">
        <f t="shared" si="10"/>
        <v>0</v>
      </c>
      <c r="BE45" s="8">
        <f t="shared" si="10"/>
        <v>0</v>
      </c>
      <c r="BF45" s="8">
        <f t="shared" si="10"/>
        <v>220.67625501399999</v>
      </c>
      <c r="BG45" s="8">
        <f t="shared" si="10"/>
        <v>2.5751507949999999</v>
      </c>
      <c r="BH45" s="8">
        <f t="shared" si="10"/>
        <v>0</v>
      </c>
      <c r="BI45" s="8">
        <f t="shared" si="10"/>
        <v>0</v>
      </c>
      <c r="BJ45" s="8">
        <f t="shared" si="10"/>
        <v>92.804068403850835</v>
      </c>
      <c r="BK45" s="8">
        <f t="shared" si="10"/>
        <v>5956.4719377488509</v>
      </c>
    </row>
    <row r="46" spans="1:63" x14ac:dyDescent="0.45">
      <c r="A46" s="6"/>
      <c r="B46" s="3" t="s">
        <v>59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</row>
    <row r="47" spans="1:63" x14ac:dyDescent="0.45">
      <c r="A47" s="2" t="s">
        <v>60</v>
      </c>
      <c r="B47" s="4" t="s">
        <v>61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</row>
    <row r="48" spans="1:63" x14ac:dyDescent="0.45">
      <c r="A48" s="5" t="s">
        <v>18</v>
      </c>
      <c r="B48" s="7" t="s">
        <v>24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f>SUM(C48:BJ48)</f>
        <v>0</v>
      </c>
    </row>
    <row r="49" spans="1:63" x14ac:dyDescent="0.45">
      <c r="A49" s="6"/>
      <c r="B49" s="7" t="s">
        <v>21</v>
      </c>
      <c r="C49" s="8">
        <f>SUM(C48)</f>
        <v>0</v>
      </c>
      <c r="D49" s="8">
        <f t="shared" ref="D49:BJ49" si="11">SUM(D48)</f>
        <v>0</v>
      </c>
      <c r="E49" s="8">
        <f t="shared" si="11"/>
        <v>0</v>
      </c>
      <c r="F49" s="8">
        <f t="shared" si="11"/>
        <v>0</v>
      </c>
      <c r="G49" s="8">
        <f t="shared" si="11"/>
        <v>0</v>
      </c>
      <c r="H49" s="8">
        <f t="shared" si="11"/>
        <v>0</v>
      </c>
      <c r="I49" s="8">
        <f t="shared" si="11"/>
        <v>0</v>
      </c>
      <c r="J49" s="8">
        <f t="shared" si="11"/>
        <v>0</v>
      </c>
      <c r="K49" s="8">
        <f t="shared" si="11"/>
        <v>0</v>
      </c>
      <c r="L49" s="8">
        <f t="shared" si="11"/>
        <v>0</v>
      </c>
      <c r="M49" s="8">
        <f t="shared" si="11"/>
        <v>0</v>
      </c>
      <c r="N49" s="8">
        <f t="shared" si="11"/>
        <v>0</v>
      </c>
      <c r="O49" s="8">
        <f t="shared" si="11"/>
        <v>0</v>
      </c>
      <c r="P49" s="8">
        <f t="shared" si="11"/>
        <v>0</v>
      </c>
      <c r="Q49" s="8">
        <f t="shared" si="11"/>
        <v>0</v>
      </c>
      <c r="R49" s="8">
        <f t="shared" si="11"/>
        <v>0</v>
      </c>
      <c r="S49" s="8">
        <f t="shared" si="11"/>
        <v>0</v>
      </c>
      <c r="T49" s="8">
        <f t="shared" si="11"/>
        <v>0</v>
      </c>
      <c r="U49" s="8">
        <f t="shared" si="11"/>
        <v>0</v>
      </c>
      <c r="V49" s="8">
        <f t="shared" si="11"/>
        <v>0</v>
      </c>
      <c r="W49" s="8">
        <f t="shared" si="11"/>
        <v>0</v>
      </c>
      <c r="X49" s="8">
        <f t="shared" si="11"/>
        <v>0</v>
      </c>
      <c r="Y49" s="8">
        <f t="shared" si="11"/>
        <v>0</v>
      </c>
      <c r="Z49" s="8">
        <f t="shared" si="11"/>
        <v>0</v>
      </c>
      <c r="AA49" s="8">
        <f t="shared" si="11"/>
        <v>0</v>
      </c>
      <c r="AB49" s="8">
        <f t="shared" si="11"/>
        <v>0</v>
      </c>
      <c r="AC49" s="8">
        <f t="shared" si="11"/>
        <v>0</v>
      </c>
      <c r="AD49" s="8">
        <f t="shared" si="11"/>
        <v>0</v>
      </c>
      <c r="AE49" s="8">
        <f t="shared" si="11"/>
        <v>0</v>
      </c>
      <c r="AF49" s="8">
        <f t="shared" si="11"/>
        <v>0</v>
      </c>
      <c r="AG49" s="8">
        <f t="shared" si="11"/>
        <v>0</v>
      </c>
      <c r="AH49" s="8">
        <f t="shared" si="11"/>
        <v>0</v>
      </c>
      <c r="AI49" s="8">
        <f t="shared" si="11"/>
        <v>0</v>
      </c>
      <c r="AJ49" s="8">
        <f t="shared" si="11"/>
        <v>0</v>
      </c>
      <c r="AK49" s="8">
        <f t="shared" si="11"/>
        <v>0</v>
      </c>
      <c r="AL49" s="8">
        <f t="shared" si="11"/>
        <v>0</v>
      </c>
      <c r="AM49" s="8">
        <f t="shared" si="11"/>
        <v>0</v>
      </c>
      <c r="AN49" s="8">
        <f t="shared" si="11"/>
        <v>0</v>
      </c>
      <c r="AO49" s="8">
        <f t="shared" si="11"/>
        <v>0</v>
      </c>
      <c r="AP49" s="8">
        <f t="shared" si="11"/>
        <v>0</v>
      </c>
      <c r="AQ49" s="8">
        <f t="shared" si="11"/>
        <v>0</v>
      </c>
      <c r="AR49" s="8">
        <f t="shared" si="11"/>
        <v>0</v>
      </c>
      <c r="AS49" s="8">
        <f t="shared" si="11"/>
        <v>0</v>
      </c>
      <c r="AT49" s="8">
        <f t="shared" si="11"/>
        <v>0</v>
      </c>
      <c r="AU49" s="8">
        <f t="shared" si="11"/>
        <v>0</v>
      </c>
      <c r="AV49" s="8">
        <f t="shared" si="11"/>
        <v>0</v>
      </c>
      <c r="AW49" s="8">
        <f t="shared" si="11"/>
        <v>0</v>
      </c>
      <c r="AX49" s="8">
        <f t="shared" si="11"/>
        <v>0</v>
      </c>
      <c r="AY49" s="8">
        <f t="shared" si="11"/>
        <v>0</v>
      </c>
      <c r="AZ49" s="8">
        <f t="shared" si="11"/>
        <v>0</v>
      </c>
      <c r="BA49" s="8">
        <f t="shared" si="11"/>
        <v>0</v>
      </c>
      <c r="BB49" s="8">
        <f t="shared" si="11"/>
        <v>0</v>
      </c>
      <c r="BC49" s="8">
        <f t="shared" si="11"/>
        <v>0</v>
      </c>
      <c r="BD49" s="8">
        <f t="shared" si="11"/>
        <v>0</v>
      </c>
      <c r="BE49" s="8">
        <f t="shared" si="11"/>
        <v>0</v>
      </c>
      <c r="BF49" s="8">
        <f t="shared" si="11"/>
        <v>0</v>
      </c>
      <c r="BG49" s="8">
        <f t="shared" si="11"/>
        <v>0</v>
      </c>
      <c r="BH49" s="8">
        <f t="shared" si="11"/>
        <v>0</v>
      </c>
      <c r="BI49" s="8">
        <f t="shared" si="11"/>
        <v>0</v>
      </c>
      <c r="BJ49" s="8">
        <f t="shared" si="11"/>
        <v>0</v>
      </c>
      <c r="BK49" s="8">
        <f>SUM(BK48)</f>
        <v>0</v>
      </c>
    </row>
    <row r="50" spans="1:63" x14ac:dyDescent="0.45">
      <c r="A50" s="6"/>
      <c r="B50" s="4" t="s">
        <v>62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</row>
    <row r="51" spans="1:63" x14ac:dyDescent="0.45">
      <c r="A51" s="5" t="s">
        <v>23</v>
      </c>
      <c r="B51" s="7" t="s">
        <v>63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0</v>
      </c>
      <c r="BJ51" s="8">
        <v>0</v>
      </c>
      <c r="BK51" s="8">
        <f>SUM(C51:BJ51)</f>
        <v>0</v>
      </c>
    </row>
    <row r="52" spans="1:63" x14ac:dyDescent="0.45">
      <c r="A52" s="6"/>
      <c r="B52" s="7" t="s">
        <v>25</v>
      </c>
      <c r="C52" s="8">
        <f>SUM(C51)</f>
        <v>0</v>
      </c>
      <c r="D52" s="8">
        <f t="shared" ref="D52:BJ52" si="12">SUM(D51)</f>
        <v>0</v>
      </c>
      <c r="E52" s="8">
        <f t="shared" si="12"/>
        <v>0</v>
      </c>
      <c r="F52" s="8">
        <f t="shared" si="12"/>
        <v>0</v>
      </c>
      <c r="G52" s="8">
        <f t="shared" si="12"/>
        <v>0</v>
      </c>
      <c r="H52" s="8">
        <f t="shared" si="12"/>
        <v>0</v>
      </c>
      <c r="I52" s="8">
        <f t="shared" si="12"/>
        <v>0</v>
      </c>
      <c r="J52" s="8">
        <f t="shared" si="12"/>
        <v>0</v>
      </c>
      <c r="K52" s="8">
        <f t="shared" si="12"/>
        <v>0</v>
      </c>
      <c r="L52" s="8">
        <f t="shared" si="12"/>
        <v>0</v>
      </c>
      <c r="M52" s="8">
        <f t="shared" si="12"/>
        <v>0</v>
      </c>
      <c r="N52" s="8">
        <f t="shared" si="12"/>
        <v>0</v>
      </c>
      <c r="O52" s="8">
        <f t="shared" si="12"/>
        <v>0</v>
      </c>
      <c r="P52" s="8">
        <f t="shared" si="12"/>
        <v>0</v>
      </c>
      <c r="Q52" s="8">
        <f t="shared" si="12"/>
        <v>0</v>
      </c>
      <c r="R52" s="8">
        <f t="shared" si="12"/>
        <v>0</v>
      </c>
      <c r="S52" s="8">
        <f t="shared" si="12"/>
        <v>0</v>
      </c>
      <c r="T52" s="8">
        <f t="shared" si="12"/>
        <v>0</v>
      </c>
      <c r="U52" s="8">
        <f t="shared" si="12"/>
        <v>0</v>
      </c>
      <c r="V52" s="8">
        <f t="shared" si="12"/>
        <v>0</v>
      </c>
      <c r="W52" s="8">
        <f t="shared" si="12"/>
        <v>0</v>
      </c>
      <c r="X52" s="8">
        <f t="shared" si="12"/>
        <v>0</v>
      </c>
      <c r="Y52" s="8">
        <f t="shared" si="12"/>
        <v>0</v>
      </c>
      <c r="Z52" s="8">
        <f t="shared" si="12"/>
        <v>0</v>
      </c>
      <c r="AA52" s="8">
        <f t="shared" si="12"/>
        <v>0</v>
      </c>
      <c r="AB52" s="8">
        <f t="shared" si="12"/>
        <v>0</v>
      </c>
      <c r="AC52" s="8">
        <f t="shared" si="12"/>
        <v>0</v>
      </c>
      <c r="AD52" s="8">
        <f t="shared" si="12"/>
        <v>0</v>
      </c>
      <c r="AE52" s="8">
        <f t="shared" si="12"/>
        <v>0</v>
      </c>
      <c r="AF52" s="8">
        <f t="shared" si="12"/>
        <v>0</v>
      </c>
      <c r="AG52" s="8">
        <f t="shared" si="12"/>
        <v>0</v>
      </c>
      <c r="AH52" s="8">
        <f t="shared" si="12"/>
        <v>0</v>
      </c>
      <c r="AI52" s="8">
        <f t="shared" si="12"/>
        <v>0</v>
      </c>
      <c r="AJ52" s="8">
        <f t="shared" si="12"/>
        <v>0</v>
      </c>
      <c r="AK52" s="8">
        <f t="shared" si="12"/>
        <v>0</v>
      </c>
      <c r="AL52" s="8">
        <f t="shared" si="12"/>
        <v>0</v>
      </c>
      <c r="AM52" s="8">
        <f t="shared" si="12"/>
        <v>0</v>
      </c>
      <c r="AN52" s="8">
        <f t="shared" si="12"/>
        <v>0</v>
      </c>
      <c r="AO52" s="8">
        <f t="shared" si="12"/>
        <v>0</v>
      </c>
      <c r="AP52" s="8">
        <f t="shared" si="12"/>
        <v>0</v>
      </c>
      <c r="AQ52" s="8">
        <f t="shared" si="12"/>
        <v>0</v>
      </c>
      <c r="AR52" s="8">
        <f t="shared" si="12"/>
        <v>0</v>
      </c>
      <c r="AS52" s="8">
        <f t="shared" si="12"/>
        <v>0</v>
      </c>
      <c r="AT52" s="8">
        <f t="shared" si="12"/>
        <v>0</v>
      </c>
      <c r="AU52" s="8">
        <f t="shared" si="12"/>
        <v>0</v>
      </c>
      <c r="AV52" s="8">
        <f t="shared" si="12"/>
        <v>0</v>
      </c>
      <c r="AW52" s="8">
        <f t="shared" si="12"/>
        <v>0</v>
      </c>
      <c r="AX52" s="8">
        <f t="shared" si="12"/>
        <v>0</v>
      </c>
      <c r="AY52" s="8">
        <f t="shared" si="12"/>
        <v>0</v>
      </c>
      <c r="AZ52" s="8">
        <f t="shared" si="12"/>
        <v>0</v>
      </c>
      <c r="BA52" s="8">
        <f t="shared" si="12"/>
        <v>0</v>
      </c>
      <c r="BB52" s="8">
        <f t="shared" si="12"/>
        <v>0</v>
      </c>
      <c r="BC52" s="8">
        <f t="shared" si="12"/>
        <v>0</v>
      </c>
      <c r="BD52" s="8">
        <f t="shared" si="12"/>
        <v>0</v>
      </c>
      <c r="BE52" s="8">
        <f t="shared" si="12"/>
        <v>0</v>
      </c>
      <c r="BF52" s="8">
        <f t="shared" si="12"/>
        <v>0</v>
      </c>
      <c r="BG52" s="8">
        <f t="shared" si="12"/>
        <v>0</v>
      </c>
      <c r="BH52" s="8">
        <f t="shared" si="12"/>
        <v>0</v>
      </c>
      <c r="BI52" s="8">
        <f t="shared" si="12"/>
        <v>0</v>
      </c>
      <c r="BJ52" s="8">
        <f t="shared" si="12"/>
        <v>0</v>
      </c>
      <c r="BK52" s="8">
        <f>SUM(C52:BJ52)</f>
        <v>0</v>
      </c>
    </row>
    <row r="53" spans="1:63" x14ac:dyDescent="0.45">
      <c r="A53" s="6"/>
      <c r="B53" s="9" t="s">
        <v>58</v>
      </c>
      <c r="C53" s="8">
        <f>C49+C52</f>
        <v>0</v>
      </c>
      <c r="D53" s="8">
        <f t="shared" ref="D53:BJ53" si="13">D49+D52</f>
        <v>0</v>
      </c>
      <c r="E53" s="8">
        <f t="shared" si="13"/>
        <v>0</v>
      </c>
      <c r="F53" s="8">
        <f t="shared" si="13"/>
        <v>0</v>
      </c>
      <c r="G53" s="8">
        <f t="shared" si="13"/>
        <v>0</v>
      </c>
      <c r="H53" s="8">
        <f t="shared" si="13"/>
        <v>0</v>
      </c>
      <c r="I53" s="8">
        <f t="shared" si="13"/>
        <v>0</v>
      </c>
      <c r="J53" s="8">
        <f t="shared" si="13"/>
        <v>0</v>
      </c>
      <c r="K53" s="8">
        <f t="shared" si="13"/>
        <v>0</v>
      </c>
      <c r="L53" s="8">
        <f t="shared" si="13"/>
        <v>0</v>
      </c>
      <c r="M53" s="8">
        <f t="shared" si="13"/>
        <v>0</v>
      </c>
      <c r="N53" s="8">
        <f t="shared" si="13"/>
        <v>0</v>
      </c>
      <c r="O53" s="8">
        <f t="shared" si="13"/>
        <v>0</v>
      </c>
      <c r="P53" s="8">
        <f t="shared" si="13"/>
        <v>0</v>
      </c>
      <c r="Q53" s="8">
        <f t="shared" si="13"/>
        <v>0</v>
      </c>
      <c r="R53" s="8">
        <f t="shared" si="13"/>
        <v>0</v>
      </c>
      <c r="S53" s="8">
        <f t="shared" si="13"/>
        <v>0</v>
      </c>
      <c r="T53" s="8">
        <f t="shared" si="13"/>
        <v>0</v>
      </c>
      <c r="U53" s="8">
        <f t="shared" si="13"/>
        <v>0</v>
      </c>
      <c r="V53" s="8">
        <f t="shared" si="13"/>
        <v>0</v>
      </c>
      <c r="W53" s="8">
        <f t="shared" si="13"/>
        <v>0</v>
      </c>
      <c r="X53" s="8">
        <f t="shared" si="13"/>
        <v>0</v>
      </c>
      <c r="Y53" s="8">
        <f t="shared" si="13"/>
        <v>0</v>
      </c>
      <c r="Z53" s="8">
        <f t="shared" si="13"/>
        <v>0</v>
      </c>
      <c r="AA53" s="8">
        <f t="shared" si="13"/>
        <v>0</v>
      </c>
      <c r="AB53" s="8">
        <f t="shared" si="13"/>
        <v>0</v>
      </c>
      <c r="AC53" s="8">
        <f t="shared" si="13"/>
        <v>0</v>
      </c>
      <c r="AD53" s="8">
        <f t="shared" si="13"/>
        <v>0</v>
      </c>
      <c r="AE53" s="8">
        <f t="shared" si="13"/>
        <v>0</v>
      </c>
      <c r="AF53" s="8">
        <f t="shared" si="13"/>
        <v>0</v>
      </c>
      <c r="AG53" s="8">
        <f t="shared" si="13"/>
        <v>0</v>
      </c>
      <c r="AH53" s="8">
        <f t="shared" si="13"/>
        <v>0</v>
      </c>
      <c r="AI53" s="8">
        <f t="shared" si="13"/>
        <v>0</v>
      </c>
      <c r="AJ53" s="8">
        <f t="shared" si="13"/>
        <v>0</v>
      </c>
      <c r="AK53" s="8">
        <f t="shared" si="13"/>
        <v>0</v>
      </c>
      <c r="AL53" s="8">
        <f t="shared" si="13"/>
        <v>0</v>
      </c>
      <c r="AM53" s="8">
        <f t="shared" si="13"/>
        <v>0</v>
      </c>
      <c r="AN53" s="8">
        <f t="shared" si="13"/>
        <v>0</v>
      </c>
      <c r="AO53" s="8">
        <f t="shared" si="13"/>
        <v>0</v>
      </c>
      <c r="AP53" s="8">
        <f t="shared" si="13"/>
        <v>0</v>
      </c>
      <c r="AQ53" s="8">
        <f t="shared" si="13"/>
        <v>0</v>
      </c>
      <c r="AR53" s="8">
        <f t="shared" si="13"/>
        <v>0</v>
      </c>
      <c r="AS53" s="8">
        <f t="shared" si="13"/>
        <v>0</v>
      </c>
      <c r="AT53" s="8">
        <f t="shared" si="13"/>
        <v>0</v>
      </c>
      <c r="AU53" s="8">
        <f t="shared" si="13"/>
        <v>0</v>
      </c>
      <c r="AV53" s="8">
        <f t="shared" si="13"/>
        <v>0</v>
      </c>
      <c r="AW53" s="8">
        <f t="shared" si="13"/>
        <v>0</v>
      </c>
      <c r="AX53" s="8">
        <f t="shared" si="13"/>
        <v>0</v>
      </c>
      <c r="AY53" s="8">
        <f t="shared" si="13"/>
        <v>0</v>
      </c>
      <c r="AZ53" s="8">
        <f t="shared" si="13"/>
        <v>0</v>
      </c>
      <c r="BA53" s="8">
        <f t="shared" si="13"/>
        <v>0</v>
      </c>
      <c r="BB53" s="8">
        <f t="shared" si="13"/>
        <v>0</v>
      </c>
      <c r="BC53" s="8">
        <f t="shared" si="13"/>
        <v>0</v>
      </c>
      <c r="BD53" s="8">
        <f t="shared" si="13"/>
        <v>0</v>
      </c>
      <c r="BE53" s="8">
        <f t="shared" si="13"/>
        <v>0</v>
      </c>
      <c r="BF53" s="8">
        <f t="shared" si="13"/>
        <v>0</v>
      </c>
      <c r="BG53" s="8">
        <f t="shared" si="13"/>
        <v>0</v>
      </c>
      <c r="BH53" s="8">
        <f t="shared" si="13"/>
        <v>0</v>
      </c>
      <c r="BI53" s="8">
        <f t="shared" si="13"/>
        <v>0</v>
      </c>
      <c r="BJ53" s="8">
        <f t="shared" si="13"/>
        <v>0</v>
      </c>
      <c r="BK53" s="8">
        <f>BK49+BK52</f>
        <v>0</v>
      </c>
    </row>
    <row r="54" spans="1:63" x14ac:dyDescent="0.45">
      <c r="A54" s="6"/>
      <c r="B54" s="3" t="s">
        <v>64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</row>
    <row r="55" spans="1:63" x14ac:dyDescent="0.45">
      <c r="A55" s="2" t="s">
        <v>65</v>
      </c>
      <c r="B55" s="4" t="s">
        <v>66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</row>
    <row r="56" spans="1:63" x14ac:dyDescent="0.45">
      <c r="A56" s="5" t="s">
        <v>18</v>
      </c>
      <c r="B56" s="7" t="s">
        <v>67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171.140493228</v>
      </c>
      <c r="I56" s="8">
        <v>193.53642520299999</v>
      </c>
      <c r="J56" s="8">
        <v>0</v>
      </c>
      <c r="K56" s="8">
        <v>0</v>
      </c>
      <c r="L56" s="8">
        <v>396.21958334499999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93.396200782999998</v>
      </c>
      <c r="S56" s="8">
        <v>11.493124069</v>
      </c>
      <c r="T56" s="8">
        <v>0</v>
      </c>
      <c r="U56" s="8">
        <v>0</v>
      </c>
      <c r="V56" s="8">
        <v>28.604465241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0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0</v>
      </c>
      <c r="AU56" s="8">
        <v>0</v>
      </c>
      <c r="AV56" s="8">
        <v>8.7057149809999999</v>
      </c>
      <c r="AW56" s="8">
        <v>5.945890844</v>
      </c>
      <c r="AX56" s="8">
        <v>0</v>
      </c>
      <c r="AY56" s="8">
        <v>0</v>
      </c>
      <c r="AZ56" s="8">
        <v>31.475673968999999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1.9449650940000001</v>
      </c>
      <c r="BG56" s="8">
        <v>0</v>
      </c>
      <c r="BH56" s="8">
        <v>0</v>
      </c>
      <c r="BI56" s="8">
        <v>0</v>
      </c>
      <c r="BJ56" s="8">
        <v>1.4029708514714698</v>
      </c>
      <c r="BK56" s="8">
        <f>SUM(C56:BJ56)</f>
        <v>943.86550760847149</v>
      </c>
    </row>
    <row r="57" spans="1:63" x14ac:dyDescent="0.45">
      <c r="A57" s="6"/>
      <c r="B57" s="7" t="s">
        <v>68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124.58914977800001</v>
      </c>
      <c r="I57" s="8">
        <v>135.01571286699999</v>
      </c>
      <c r="J57" s="8">
        <v>0</v>
      </c>
      <c r="K57" s="8">
        <v>0</v>
      </c>
      <c r="L57" s="8">
        <v>430.68522698599998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54.801811592</v>
      </c>
      <c r="S57" s="8">
        <v>0.88332073600000005</v>
      </c>
      <c r="T57" s="8">
        <v>0</v>
      </c>
      <c r="U57" s="8">
        <v>0</v>
      </c>
      <c r="V57" s="8">
        <v>43.871999439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0</v>
      </c>
      <c r="AL57" s="8">
        <v>0</v>
      </c>
      <c r="AM57" s="8">
        <v>0</v>
      </c>
      <c r="AN57" s="8">
        <v>0</v>
      </c>
      <c r="AO57" s="8">
        <v>0</v>
      </c>
      <c r="AP57" s="8">
        <v>0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>
        <v>7.8364000789999997</v>
      </c>
      <c r="AW57" s="8">
        <v>10.15678911</v>
      </c>
      <c r="AX57" s="8">
        <v>0</v>
      </c>
      <c r="AY57" s="8">
        <v>0</v>
      </c>
      <c r="AZ57" s="8">
        <v>22.672832553999999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1.1847511959999999</v>
      </c>
      <c r="BG57" s="8">
        <v>0</v>
      </c>
      <c r="BH57" s="8">
        <v>0</v>
      </c>
      <c r="BI57" s="8">
        <v>0</v>
      </c>
      <c r="BJ57" s="8">
        <v>2.9606487035492632</v>
      </c>
      <c r="BK57" s="8">
        <f>SUM(C57:BJ57)</f>
        <v>834.65864304054924</v>
      </c>
    </row>
    <row r="58" spans="1:63" x14ac:dyDescent="0.45">
      <c r="A58" s="6"/>
      <c r="B58" s="9" t="s">
        <v>69</v>
      </c>
      <c r="C58" s="8">
        <f>SUM(C56:C57)</f>
        <v>0</v>
      </c>
      <c r="D58" s="8">
        <f t="shared" ref="D58:BJ58" si="14">SUM(D56:D57)</f>
        <v>0</v>
      </c>
      <c r="E58" s="8">
        <f t="shared" si="14"/>
        <v>0</v>
      </c>
      <c r="F58" s="8">
        <f t="shared" si="14"/>
        <v>0</v>
      </c>
      <c r="G58" s="8">
        <f t="shared" si="14"/>
        <v>0</v>
      </c>
      <c r="H58" s="8">
        <f t="shared" si="14"/>
        <v>295.729643006</v>
      </c>
      <c r="I58" s="8">
        <f t="shared" si="14"/>
        <v>328.55213806999996</v>
      </c>
      <c r="J58" s="8">
        <f t="shared" si="14"/>
        <v>0</v>
      </c>
      <c r="K58" s="8">
        <f t="shared" si="14"/>
        <v>0</v>
      </c>
      <c r="L58" s="8">
        <f t="shared" si="14"/>
        <v>826.90481033099991</v>
      </c>
      <c r="M58" s="8">
        <f t="shared" si="14"/>
        <v>0</v>
      </c>
      <c r="N58" s="8">
        <f t="shared" si="14"/>
        <v>0</v>
      </c>
      <c r="O58" s="8">
        <f t="shared" si="14"/>
        <v>0</v>
      </c>
      <c r="P58" s="8">
        <f t="shared" si="14"/>
        <v>0</v>
      </c>
      <c r="Q58" s="8">
        <f t="shared" si="14"/>
        <v>0</v>
      </c>
      <c r="R58" s="8">
        <f t="shared" si="14"/>
        <v>148.19801237499999</v>
      </c>
      <c r="S58" s="8">
        <f t="shared" si="14"/>
        <v>12.376444805</v>
      </c>
      <c r="T58" s="8">
        <f t="shared" si="14"/>
        <v>0</v>
      </c>
      <c r="U58" s="8">
        <f t="shared" si="14"/>
        <v>0</v>
      </c>
      <c r="V58" s="8">
        <f t="shared" si="14"/>
        <v>72.476464679999992</v>
      </c>
      <c r="W58" s="8">
        <f t="shared" si="14"/>
        <v>0</v>
      </c>
      <c r="X58" s="8">
        <f t="shared" si="14"/>
        <v>0</v>
      </c>
      <c r="Y58" s="8">
        <f t="shared" si="14"/>
        <v>0</v>
      </c>
      <c r="Z58" s="8">
        <f t="shared" si="14"/>
        <v>0</v>
      </c>
      <c r="AA58" s="8">
        <f t="shared" si="14"/>
        <v>0</v>
      </c>
      <c r="AB58" s="8">
        <f t="shared" si="14"/>
        <v>0</v>
      </c>
      <c r="AC58" s="8">
        <f t="shared" si="14"/>
        <v>0</v>
      </c>
      <c r="AD58" s="8">
        <f t="shared" si="14"/>
        <v>0</v>
      </c>
      <c r="AE58" s="8">
        <f t="shared" si="14"/>
        <v>0</v>
      </c>
      <c r="AF58" s="8">
        <f t="shared" si="14"/>
        <v>0</v>
      </c>
      <c r="AG58" s="8">
        <f t="shared" si="14"/>
        <v>0</v>
      </c>
      <c r="AH58" s="8">
        <f t="shared" si="14"/>
        <v>0</v>
      </c>
      <c r="AI58" s="8">
        <f t="shared" si="14"/>
        <v>0</v>
      </c>
      <c r="AJ58" s="8">
        <f t="shared" si="14"/>
        <v>0</v>
      </c>
      <c r="AK58" s="8">
        <f t="shared" si="14"/>
        <v>0</v>
      </c>
      <c r="AL58" s="8">
        <f t="shared" si="14"/>
        <v>0</v>
      </c>
      <c r="AM58" s="8">
        <f t="shared" si="14"/>
        <v>0</v>
      </c>
      <c r="AN58" s="8">
        <f t="shared" si="14"/>
        <v>0</v>
      </c>
      <c r="AO58" s="8">
        <f t="shared" si="14"/>
        <v>0</v>
      </c>
      <c r="AP58" s="8">
        <f t="shared" si="14"/>
        <v>0</v>
      </c>
      <c r="AQ58" s="8">
        <f t="shared" si="14"/>
        <v>0</v>
      </c>
      <c r="AR58" s="8">
        <f t="shared" si="14"/>
        <v>0</v>
      </c>
      <c r="AS58" s="8">
        <f t="shared" si="14"/>
        <v>0</v>
      </c>
      <c r="AT58" s="8">
        <f t="shared" si="14"/>
        <v>0</v>
      </c>
      <c r="AU58" s="8">
        <f t="shared" si="14"/>
        <v>0</v>
      </c>
      <c r="AV58" s="8">
        <f t="shared" si="14"/>
        <v>16.54211506</v>
      </c>
      <c r="AW58" s="8">
        <f t="shared" si="14"/>
        <v>16.102679953999999</v>
      </c>
      <c r="AX58" s="8">
        <f t="shared" si="14"/>
        <v>0</v>
      </c>
      <c r="AY58" s="8">
        <f t="shared" si="14"/>
        <v>0</v>
      </c>
      <c r="AZ58" s="8">
        <f t="shared" si="14"/>
        <v>54.148506522999995</v>
      </c>
      <c r="BA58" s="8">
        <f t="shared" si="14"/>
        <v>0</v>
      </c>
      <c r="BB58" s="8">
        <f t="shared" si="14"/>
        <v>0</v>
      </c>
      <c r="BC58" s="8">
        <f t="shared" si="14"/>
        <v>0</v>
      </c>
      <c r="BD58" s="8">
        <f t="shared" si="14"/>
        <v>0</v>
      </c>
      <c r="BE58" s="8">
        <f t="shared" si="14"/>
        <v>0</v>
      </c>
      <c r="BF58" s="8">
        <f t="shared" si="14"/>
        <v>3.1297162900000002</v>
      </c>
      <c r="BG58" s="8">
        <f t="shared" si="14"/>
        <v>0</v>
      </c>
      <c r="BH58" s="8">
        <f t="shared" si="14"/>
        <v>0</v>
      </c>
      <c r="BI58" s="8">
        <f t="shared" si="14"/>
        <v>0</v>
      </c>
      <c r="BJ58" s="8">
        <f t="shared" si="14"/>
        <v>4.3636195550207333</v>
      </c>
      <c r="BK58" s="8">
        <f>SUM(BK56:BK57)</f>
        <v>1778.5241506490206</v>
      </c>
    </row>
    <row r="59" spans="1:63" x14ac:dyDescent="0.45">
      <c r="A59" s="6"/>
      <c r="B59" s="9" t="s">
        <v>70</v>
      </c>
      <c r="C59" s="8">
        <f t="shared" ref="C59:BJ59" si="15">C58+C53+C45+C25</f>
        <v>0</v>
      </c>
      <c r="D59" s="8">
        <f t="shared" si="15"/>
        <v>0</v>
      </c>
      <c r="E59" s="8">
        <f t="shared" si="15"/>
        <v>0</v>
      </c>
      <c r="F59" s="8">
        <f t="shared" si="15"/>
        <v>0</v>
      </c>
      <c r="G59" s="8">
        <f t="shared" si="15"/>
        <v>0</v>
      </c>
      <c r="H59" s="8">
        <f t="shared" si="15"/>
        <v>1863.9787247849997</v>
      </c>
      <c r="I59" s="8">
        <f t="shared" si="15"/>
        <v>1005.594156294</v>
      </c>
      <c r="J59" s="8">
        <f t="shared" si="15"/>
        <v>1.119840591</v>
      </c>
      <c r="K59" s="8">
        <f t="shared" si="15"/>
        <v>0</v>
      </c>
      <c r="L59" s="8">
        <f t="shared" si="15"/>
        <v>2439.8719683230001</v>
      </c>
      <c r="M59" s="8">
        <f t="shared" si="15"/>
        <v>0</v>
      </c>
      <c r="N59" s="8">
        <f t="shared" si="15"/>
        <v>0</v>
      </c>
      <c r="O59" s="8">
        <f t="shared" si="15"/>
        <v>0</v>
      </c>
      <c r="P59" s="8">
        <f t="shared" si="15"/>
        <v>0</v>
      </c>
      <c r="Q59" s="8">
        <f t="shared" si="15"/>
        <v>0</v>
      </c>
      <c r="R59" s="8">
        <f t="shared" si="15"/>
        <v>1290.252249894</v>
      </c>
      <c r="S59" s="8">
        <f t="shared" si="15"/>
        <v>28.428009197000002</v>
      </c>
      <c r="T59" s="8">
        <f t="shared" si="15"/>
        <v>0</v>
      </c>
      <c r="U59" s="8">
        <f t="shared" si="15"/>
        <v>0</v>
      </c>
      <c r="V59" s="8">
        <f t="shared" si="15"/>
        <v>327.04245423399999</v>
      </c>
      <c r="W59" s="8">
        <f t="shared" si="15"/>
        <v>0</v>
      </c>
      <c r="X59" s="8">
        <f t="shared" si="15"/>
        <v>0</v>
      </c>
      <c r="Y59" s="8">
        <f t="shared" si="15"/>
        <v>0</v>
      </c>
      <c r="Z59" s="8">
        <f t="shared" si="15"/>
        <v>0</v>
      </c>
      <c r="AA59" s="8">
        <f t="shared" si="15"/>
        <v>0</v>
      </c>
      <c r="AB59" s="8">
        <f t="shared" si="15"/>
        <v>0</v>
      </c>
      <c r="AC59" s="8">
        <f t="shared" si="15"/>
        <v>0</v>
      </c>
      <c r="AD59" s="8">
        <f t="shared" si="15"/>
        <v>0</v>
      </c>
      <c r="AE59" s="8">
        <f t="shared" si="15"/>
        <v>0</v>
      </c>
      <c r="AF59" s="8">
        <f t="shared" si="15"/>
        <v>0</v>
      </c>
      <c r="AG59" s="8">
        <f t="shared" si="15"/>
        <v>0</v>
      </c>
      <c r="AH59" s="8">
        <f t="shared" si="15"/>
        <v>0</v>
      </c>
      <c r="AI59" s="8">
        <f t="shared" si="15"/>
        <v>0</v>
      </c>
      <c r="AJ59" s="8">
        <f t="shared" si="15"/>
        <v>0</v>
      </c>
      <c r="AK59" s="8">
        <f t="shared" si="15"/>
        <v>0</v>
      </c>
      <c r="AL59" s="8">
        <f t="shared" si="15"/>
        <v>0</v>
      </c>
      <c r="AM59" s="8">
        <f t="shared" si="15"/>
        <v>0</v>
      </c>
      <c r="AN59" s="8">
        <f t="shared" si="15"/>
        <v>0</v>
      </c>
      <c r="AO59" s="8">
        <f t="shared" si="15"/>
        <v>0</v>
      </c>
      <c r="AP59" s="8">
        <f t="shared" si="15"/>
        <v>0</v>
      </c>
      <c r="AQ59" s="8">
        <f t="shared" si="15"/>
        <v>0</v>
      </c>
      <c r="AR59" s="8">
        <f t="shared" si="15"/>
        <v>0</v>
      </c>
      <c r="AS59" s="8">
        <f t="shared" si="15"/>
        <v>0</v>
      </c>
      <c r="AT59" s="8">
        <f t="shared" si="15"/>
        <v>0</v>
      </c>
      <c r="AU59" s="8">
        <f t="shared" si="15"/>
        <v>0</v>
      </c>
      <c r="AV59" s="8">
        <f t="shared" si="15"/>
        <v>289.35940590900003</v>
      </c>
      <c r="AW59" s="8">
        <f t="shared" si="15"/>
        <v>45.282739851999999</v>
      </c>
      <c r="AX59" s="8">
        <f t="shared" si="15"/>
        <v>0</v>
      </c>
      <c r="AY59" s="8">
        <f t="shared" si="15"/>
        <v>4.6579170000000001E-3</v>
      </c>
      <c r="AZ59" s="8">
        <f t="shared" si="15"/>
        <v>224.22497919099999</v>
      </c>
      <c r="BA59" s="8">
        <f t="shared" si="15"/>
        <v>0</v>
      </c>
      <c r="BB59" s="8">
        <f t="shared" si="15"/>
        <v>0</v>
      </c>
      <c r="BC59" s="8">
        <f t="shared" si="15"/>
        <v>0</v>
      </c>
      <c r="BD59" s="8">
        <f t="shared" si="15"/>
        <v>0</v>
      </c>
      <c r="BE59" s="8">
        <f t="shared" si="15"/>
        <v>0</v>
      </c>
      <c r="BF59" s="8">
        <f t="shared" si="15"/>
        <v>225.552636167</v>
      </c>
      <c r="BG59" s="8">
        <f t="shared" si="15"/>
        <v>2.7449213869999998</v>
      </c>
      <c r="BH59" s="8">
        <f t="shared" si="15"/>
        <v>0</v>
      </c>
      <c r="BI59" s="8">
        <f t="shared" si="15"/>
        <v>0</v>
      </c>
      <c r="BJ59" s="8">
        <f t="shared" si="15"/>
        <v>97.79984581837077</v>
      </c>
      <c r="BK59" s="8">
        <f>SUM(C59:BJ59)</f>
        <v>7841.2565895593716</v>
      </c>
    </row>
    <row r="60" spans="1:63" x14ac:dyDescent="0.45">
      <c r="A60" s="6"/>
      <c r="B60" s="3" t="s">
        <v>71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</row>
    <row r="61" spans="1:63" x14ac:dyDescent="0.45">
      <c r="A61" s="5" t="s">
        <v>72</v>
      </c>
      <c r="B61" s="7" t="s">
        <v>24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0</v>
      </c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8">
        <v>0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</row>
    <row r="62" spans="1:63" x14ac:dyDescent="0.45">
      <c r="A62" s="6"/>
      <c r="B62" s="9" t="s">
        <v>69</v>
      </c>
      <c r="C62" s="8">
        <f>SUM(C61)</f>
        <v>0</v>
      </c>
      <c r="D62" s="8">
        <f t="shared" ref="D62:BJ62" si="16">SUM(D61)</f>
        <v>0</v>
      </c>
      <c r="E62" s="8">
        <f t="shared" si="16"/>
        <v>0</v>
      </c>
      <c r="F62" s="8">
        <f t="shared" si="16"/>
        <v>0</v>
      </c>
      <c r="G62" s="8">
        <f t="shared" si="16"/>
        <v>0</v>
      </c>
      <c r="H62" s="8">
        <f t="shared" si="16"/>
        <v>0</v>
      </c>
      <c r="I62" s="8">
        <f t="shared" si="16"/>
        <v>0</v>
      </c>
      <c r="J62" s="8">
        <f t="shared" si="16"/>
        <v>0</v>
      </c>
      <c r="K62" s="8">
        <f t="shared" si="16"/>
        <v>0</v>
      </c>
      <c r="L62" s="8">
        <f t="shared" si="16"/>
        <v>0</v>
      </c>
      <c r="M62" s="8">
        <f t="shared" si="16"/>
        <v>0</v>
      </c>
      <c r="N62" s="8">
        <f t="shared" si="16"/>
        <v>0</v>
      </c>
      <c r="O62" s="8">
        <f t="shared" si="16"/>
        <v>0</v>
      </c>
      <c r="P62" s="8">
        <f t="shared" si="16"/>
        <v>0</v>
      </c>
      <c r="Q62" s="8">
        <f t="shared" si="16"/>
        <v>0</v>
      </c>
      <c r="R62" s="8">
        <f t="shared" si="16"/>
        <v>0</v>
      </c>
      <c r="S62" s="8">
        <f t="shared" si="16"/>
        <v>0</v>
      </c>
      <c r="T62" s="8">
        <f t="shared" si="16"/>
        <v>0</v>
      </c>
      <c r="U62" s="8">
        <f t="shared" si="16"/>
        <v>0</v>
      </c>
      <c r="V62" s="8">
        <f t="shared" si="16"/>
        <v>0</v>
      </c>
      <c r="W62" s="8">
        <f t="shared" si="16"/>
        <v>0</v>
      </c>
      <c r="X62" s="8">
        <f t="shared" si="16"/>
        <v>0</v>
      </c>
      <c r="Y62" s="8">
        <f t="shared" si="16"/>
        <v>0</v>
      </c>
      <c r="Z62" s="8">
        <f t="shared" si="16"/>
        <v>0</v>
      </c>
      <c r="AA62" s="8">
        <f t="shared" si="16"/>
        <v>0</v>
      </c>
      <c r="AB62" s="8">
        <f t="shared" si="16"/>
        <v>0</v>
      </c>
      <c r="AC62" s="8">
        <f t="shared" si="16"/>
        <v>0</v>
      </c>
      <c r="AD62" s="8">
        <f t="shared" si="16"/>
        <v>0</v>
      </c>
      <c r="AE62" s="8">
        <f t="shared" si="16"/>
        <v>0</v>
      </c>
      <c r="AF62" s="8">
        <f t="shared" si="16"/>
        <v>0</v>
      </c>
      <c r="AG62" s="8">
        <f t="shared" si="16"/>
        <v>0</v>
      </c>
      <c r="AH62" s="8">
        <f t="shared" si="16"/>
        <v>0</v>
      </c>
      <c r="AI62" s="8">
        <f t="shared" si="16"/>
        <v>0</v>
      </c>
      <c r="AJ62" s="8">
        <f t="shared" si="16"/>
        <v>0</v>
      </c>
      <c r="AK62" s="8">
        <f t="shared" si="16"/>
        <v>0</v>
      </c>
      <c r="AL62" s="8">
        <f t="shared" si="16"/>
        <v>0</v>
      </c>
      <c r="AM62" s="8">
        <f t="shared" si="16"/>
        <v>0</v>
      </c>
      <c r="AN62" s="8">
        <f t="shared" si="16"/>
        <v>0</v>
      </c>
      <c r="AO62" s="8">
        <f t="shared" si="16"/>
        <v>0</v>
      </c>
      <c r="AP62" s="8">
        <f t="shared" si="16"/>
        <v>0</v>
      </c>
      <c r="AQ62" s="8">
        <f t="shared" si="16"/>
        <v>0</v>
      </c>
      <c r="AR62" s="8">
        <f t="shared" si="16"/>
        <v>0</v>
      </c>
      <c r="AS62" s="8">
        <f t="shared" si="16"/>
        <v>0</v>
      </c>
      <c r="AT62" s="8">
        <f t="shared" si="16"/>
        <v>0</v>
      </c>
      <c r="AU62" s="8">
        <f t="shared" si="16"/>
        <v>0</v>
      </c>
      <c r="AV62" s="8">
        <f t="shared" si="16"/>
        <v>0</v>
      </c>
      <c r="AW62" s="8">
        <f t="shared" si="16"/>
        <v>0</v>
      </c>
      <c r="AX62" s="8">
        <f t="shared" si="16"/>
        <v>0</v>
      </c>
      <c r="AY62" s="8">
        <f t="shared" si="16"/>
        <v>0</v>
      </c>
      <c r="AZ62" s="8">
        <f t="shared" si="16"/>
        <v>0</v>
      </c>
      <c r="BA62" s="8">
        <f t="shared" si="16"/>
        <v>0</v>
      </c>
      <c r="BB62" s="8">
        <f t="shared" si="16"/>
        <v>0</v>
      </c>
      <c r="BC62" s="8">
        <f t="shared" si="16"/>
        <v>0</v>
      </c>
      <c r="BD62" s="8">
        <f t="shared" si="16"/>
        <v>0</v>
      </c>
      <c r="BE62" s="8">
        <f t="shared" si="16"/>
        <v>0</v>
      </c>
      <c r="BF62" s="8">
        <f t="shared" si="16"/>
        <v>0</v>
      </c>
      <c r="BG62" s="8">
        <f t="shared" si="16"/>
        <v>0</v>
      </c>
      <c r="BH62" s="8">
        <f t="shared" si="16"/>
        <v>0</v>
      </c>
      <c r="BI62" s="8">
        <f t="shared" si="16"/>
        <v>0</v>
      </c>
      <c r="BJ62" s="8">
        <f t="shared" si="16"/>
        <v>0</v>
      </c>
      <c r="BK62" s="8">
        <v>0</v>
      </c>
    </row>
  </sheetData>
  <mergeCells count="41">
    <mergeCell ref="A1:A5"/>
    <mergeCell ref="B1:B5"/>
    <mergeCell ref="C1:BK1"/>
    <mergeCell ref="C2:V2"/>
    <mergeCell ref="W2:AP2"/>
    <mergeCell ref="AQ2:BJ2"/>
    <mergeCell ref="BK2:BK5"/>
    <mergeCell ref="C3:L3"/>
    <mergeCell ref="M3:V3"/>
    <mergeCell ref="W3:AF3"/>
    <mergeCell ref="AG3:AP3"/>
    <mergeCell ref="AQ3:AZ3"/>
    <mergeCell ref="BA3:BJ3"/>
    <mergeCell ref="C4:G4"/>
    <mergeCell ref="H4:L4"/>
    <mergeCell ref="M4:Q4"/>
    <mergeCell ref="R4:V4"/>
    <mergeCell ref="W4:AA4"/>
    <mergeCell ref="AB4:AF4"/>
    <mergeCell ref="AG4:AK4"/>
    <mergeCell ref="C22:BK22"/>
    <mergeCell ref="AL4:AP4"/>
    <mergeCell ref="AQ4:AU4"/>
    <mergeCell ref="AV4:AZ4"/>
    <mergeCell ref="BA4:BE4"/>
    <mergeCell ref="BF4:BJ4"/>
    <mergeCell ref="C6:BK6"/>
    <mergeCell ref="C7:BK7"/>
    <mergeCell ref="C10:BK10"/>
    <mergeCell ref="C13:BK13"/>
    <mergeCell ref="C16:BK16"/>
    <mergeCell ref="C19:BK19"/>
    <mergeCell ref="C54:BK54"/>
    <mergeCell ref="C55:BK55"/>
    <mergeCell ref="C60:BK60"/>
    <mergeCell ref="C26:BK26"/>
    <mergeCell ref="C27:BK27"/>
    <mergeCell ref="C32:BK32"/>
    <mergeCell ref="C46:BK46"/>
    <mergeCell ref="C47:BK47"/>
    <mergeCell ref="C50:BK5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017B2-3C72-48F4-BBFB-DFD171BE5EF8}">
  <dimension ref="A1:K44"/>
  <sheetViews>
    <sheetView tabSelected="1" topLeftCell="B1" workbookViewId="0">
      <selection activeCell="D11" sqref="D11"/>
    </sheetView>
  </sheetViews>
  <sheetFormatPr defaultRowHeight="14.25" x14ac:dyDescent="0.45"/>
  <cols>
    <col min="1" max="1" width="6.86328125" bestFit="1" customWidth="1"/>
    <col min="2" max="2" width="34.73046875" bestFit="1" customWidth="1"/>
    <col min="3" max="3" width="15.3984375" bestFit="1" customWidth="1"/>
    <col min="4" max="4" width="30.1328125" bestFit="1" customWidth="1"/>
    <col min="5" max="5" width="35.73046875" bestFit="1" customWidth="1"/>
    <col min="6" max="6" width="18.73046875" bestFit="1" customWidth="1"/>
    <col min="7" max="7" width="35.265625" bestFit="1" customWidth="1"/>
    <col min="8" max="8" width="29" bestFit="1" customWidth="1"/>
    <col min="9" max="9" width="30.265625" bestFit="1" customWidth="1"/>
    <col min="10" max="10" width="7.59765625" bestFit="1" customWidth="1"/>
    <col min="11" max="11" width="35.265625" bestFit="1" customWidth="1"/>
  </cols>
  <sheetData>
    <row r="1" spans="1:11" ht="15.95" customHeight="1" x14ac:dyDescent="0.45">
      <c r="A1" s="21" t="s">
        <v>73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5.95" customHeight="1" x14ac:dyDescent="0.45">
      <c r="A2" s="21" t="s">
        <v>74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15.95" customHeight="1" x14ac:dyDescent="0.45">
      <c r="A3" s="10" t="s">
        <v>0</v>
      </c>
      <c r="B3" s="11" t="s">
        <v>75</v>
      </c>
      <c r="C3" s="11" t="s">
        <v>76</v>
      </c>
      <c r="D3" s="11" t="s">
        <v>77</v>
      </c>
      <c r="E3" s="11" t="s">
        <v>78</v>
      </c>
      <c r="F3" s="11" t="s">
        <v>79</v>
      </c>
      <c r="G3" s="11" t="s">
        <v>80</v>
      </c>
      <c r="H3" s="11" t="s">
        <v>81</v>
      </c>
      <c r="I3" s="11" t="s">
        <v>82</v>
      </c>
      <c r="J3" s="11" t="s">
        <v>83</v>
      </c>
      <c r="K3" s="11" t="s">
        <v>84</v>
      </c>
    </row>
    <row r="4" spans="1:11" ht="15.95" customHeight="1" x14ac:dyDescent="0.45">
      <c r="A4" s="12" t="s">
        <v>11</v>
      </c>
      <c r="B4" s="13" t="s">
        <v>85</v>
      </c>
      <c r="C4" s="14">
        <v>3.5148470000000002E-3</v>
      </c>
      <c r="D4" s="14">
        <v>0</v>
      </c>
      <c r="E4" s="14">
        <v>1.05896971</v>
      </c>
      <c r="F4" s="14">
        <v>9.4621574E-2</v>
      </c>
      <c r="G4" s="14">
        <v>0.52601611500000001</v>
      </c>
      <c r="H4" s="14">
        <v>0</v>
      </c>
      <c r="I4" s="14">
        <v>0</v>
      </c>
      <c r="J4" s="14">
        <f>I4+H4+G4+F4+E4+C4+D4</f>
        <v>1.6831222459999999</v>
      </c>
      <c r="K4" s="14">
        <v>0</v>
      </c>
    </row>
    <row r="5" spans="1:11" ht="15.95" customHeight="1" x14ac:dyDescent="0.45">
      <c r="A5" s="12" t="s">
        <v>12</v>
      </c>
      <c r="B5" s="13" t="s">
        <v>86</v>
      </c>
      <c r="C5" s="14">
        <v>0.90075215399999997</v>
      </c>
      <c r="D5" s="14">
        <v>0</v>
      </c>
      <c r="E5" s="14">
        <v>140.40250705700001</v>
      </c>
      <c r="F5" s="14">
        <v>2.8191456260000001</v>
      </c>
      <c r="G5" s="14">
        <v>21.313161958999999</v>
      </c>
      <c r="H5" s="14">
        <v>0</v>
      </c>
      <c r="I5" s="14">
        <v>0</v>
      </c>
      <c r="J5" s="14">
        <f t="shared" ref="J5:J41" si="0">I5+H5+G5+F5+E5+C5+D5</f>
        <v>165.43556679600002</v>
      </c>
      <c r="K5" s="14">
        <v>0</v>
      </c>
    </row>
    <row r="6" spans="1:11" ht="15.95" customHeight="1" x14ac:dyDescent="0.45">
      <c r="A6" s="12" t="s">
        <v>13</v>
      </c>
      <c r="B6" s="13" t="s">
        <v>87</v>
      </c>
      <c r="C6" s="14">
        <v>4.4293300000000001E-2</v>
      </c>
      <c r="D6" s="14">
        <v>0</v>
      </c>
      <c r="E6" s="14">
        <v>0.94514758200000004</v>
      </c>
      <c r="F6" s="14">
        <v>3.8774909999999998E-3</v>
      </c>
      <c r="G6" s="14">
        <v>8.1982208000000001E-2</v>
      </c>
      <c r="H6" s="14">
        <v>0</v>
      </c>
      <c r="I6" s="14">
        <v>0</v>
      </c>
      <c r="J6" s="14">
        <f t="shared" si="0"/>
        <v>1.075300581</v>
      </c>
      <c r="K6" s="14">
        <v>0</v>
      </c>
    </row>
    <row r="7" spans="1:11" ht="15.95" customHeight="1" x14ac:dyDescent="0.45">
      <c r="A7" s="12" t="s">
        <v>14</v>
      </c>
      <c r="B7" s="13" t="s">
        <v>88</v>
      </c>
      <c r="C7" s="14">
        <v>0.36453007599999998</v>
      </c>
      <c r="D7" s="14">
        <v>0</v>
      </c>
      <c r="E7" s="14">
        <v>35.232526475</v>
      </c>
      <c r="F7" s="14">
        <v>3.7571204699999998</v>
      </c>
      <c r="G7" s="14">
        <v>3.42821577</v>
      </c>
      <c r="H7" s="14">
        <v>0</v>
      </c>
      <c r="I7" s="14">
        <v>0</v>
      </c>
      <c r="J7" s="14">
        <f t="shared" si="0"/>
        <v>42.782392790999999</v>
      </c>
      <c r="K7" s="14">
        <v>0</v>
      </c>
    </row>
    <row r="8" spans="1:11" ht="15.95" customHeight="1" x14ac:dyDescent="0.45">
      <c r="A8" s="12" t="s">
        <v>15</v>
      </c>
      <c r="B8" s="13" t="s">
        <v>89</v>
      </c>
      <c r="C8" s="14">
        <v>0.319416009</v>
      </c>
      <c r="D8" s="14">
        <v>0</v>
      </c>
      <c r="E8" s="14">
        <v>77.639850956999993</v>
      </c>
      <c r="F8" s="14">
        <v>0.47913654</v>
      </c>
      <c r="G8" s="14">
        <v>11.790827825999999</v>
      </c>
      <c r="H8" s="14">
        <v>0</v>
      </c>
      <c r="I8" s="14">
        <v>0</v>
      </c>
      <c r="J8" s="14">
        <f t="shared" si="0"/>
        <v>90.229231331999983</v>
      </c>
      <c r="K8" s="14">
        <v>0</v>
      </c>
    </row>
    <row r="9" spans="1:11" ht="15.95" customHeight="1" x14ac:dyDescent="0.45">
      <c r="A9" s="12" t="s">
        <v>90</v>
      </c>
      <c r="B9" s="13" t="s">
        <v>91</v>
      </c>
      <c r="C9" s="14">
        <v>5.9002140000000002E-2</v>
      </c>
      <c r="D9" s="14">
        <v>0</v>
      </c>
      <c r="E9" s="14">
        <v>21.137213783</v>
      </c>
      <c r="F9" s="14">
        <v>0.56110993499999995</v>
      </c>
      <c r="G9" s="14">
        <v>4.4025608390000004</v>
      </c>
      <c r="H9" s="14">
        <v>0</v>
      </c>
      <c r="I9" s="14">
        <v>0</v>
      </c>
      <c r="J9" s="14">
        <f t="shared" si="0"/>
        <v>26.159886697000001</v>
      </c>
      <c r="K9" s="14">
        <v>0</v>
      </c>
    </row>
    <row r="10" spans="1:11" ht="15.95" customHeight="1" x14ac:dyDescent="0.45">
      <c r="A10" s="12" t="s">
        <v>92</v>
      </c>
      <c r="B10" s="13" t="s">
        <v>93</v>
      </c>
      <c r="C10" s="14">
        <v>0.106756402</v>
      </c>
      <c r="D10" s="14">
        <v>0</v>
      </c>
      <c r="E10" s="14">
        <v>32.373993966</v>
      </c>
      <c r="F10" s="14">
        <v>0.207852183</v>
      </c>
      <c r="G10" s="14">
        <v>3.1746841250000002</v>
      </c>
      <c r="H10" s="14">
        <v>0</v>
      </c>
      <c r="I10" s="14">
        <v>0</v>
      </c>
      <c r="J10" s="14">
        <f t="shared" si="0"/>
        <v>35.863286676000001</v>
      </c>
      <c r="K10" s="14">
        <v>0</v>
      </c>
    </row>
    <row r="11" spans="1:11" ht="15.95" customHeight="1" x14ac:dyDescent="0.45">
      <c r="A11" s="12" t="s">
        <v>94</v>
      </c>
      <c r="B11" s="13" t="s">
        <v>95</v>
      </c>
      <c r="C11" s="14">
        <v>1.908383E-3</v>
      </c>
      <c r="D11" s="14">
        <v>0</v>
      </c>
      <c r="E11" s="14">
        <v>0.660337493</v>
      </c>
      <c r="F11" s="14">
        <v>1.3059899999999999E-4</v>
      </c>
      <c r="G11" s="14">
        <v>1.4871469E-2</v>
      </c>
      <c r="H11" s="14">
        <v>0</v>
      </c>
      <c r="I11" s="14">
        <v>0</v>
      </c>
      <c r="J11" s="14">
        <f t="shared" si="0"/>
        <v>0.67724794399999999</v>
      </c>
      <c r="K11" s="14">
        <v>0</v>
      </c>
    </row>
    <row r="12" spans="1:11" ht="15.95" customHeight="1" x14ac:dyDescent="0.45">
      <c r="A12" s="12" t="s">
        <v>96</v>
      </c>
      <c r="B12" s="13" t="s">
        <v>97</v>
      </c>
      <c r="C12" s="14">
        <v>5.2623000000000001E-5</v>
      </c>
      <c r="D12" s="14">
        <v>0</v>
      </c>
      <c r="E12" s="14">
        <v>0.26965889300000001</v>
      </c>
      <c r="F12" s="14">
        <v>3.3347369999999999E-3</v>
      </c>
      <c r="G12" s="14">
        <v>1.3566145E-2</v>
      </c>
      <c r="H12" s="14">
        <v>0</v>
      </c>
      <c r="I12" s="14">
        <v>0</v>
      </c>
      <c r="J12" s="14">
        <f t="shared" si="0"/>
        <v>0.28661239799999999</v>
      </c>
      <c r="K12" s="14">
        <v>0</v>
      </c>
    </row>
    <row r="13" spans="1:11" ht="15.95" customHeight="1" x14ac:dyDescent="0.45">
      <c r="A13" s="12" t="s">
        <v>98</v>
      </c>
      <c r="B13" s="13" t="s">
        <v>99</v>
      </c>
      <c r="C13" s="14">
        <v>12.152452957</v>
      </c>
      <c r="D13" s="14">
        <v>0</v>
      </c>
      <c r="E13" s="14">
        <v>549.52130470199995</v>
      </c>
      <c r="F13" s="14">
        <v>5.5088664449999998</v>
      </c>
      <c r="G13" s="14">
        <v>167.927456799</v>
      </c>
      <c r="H13" s="14">
        <v>0</v>
      </c>
      <c r="I13" s="14">
        <v>0</v>
      </c>
      <c r="J13" s="14">
        <f t="shared" si="0"/>
        <v>735.11008090300004</v>
      </c>
      <c r="K13" s="14">
        <v>0</v>
      </c>
    </row>
    <row r="14" spans="1:11" ht="15.95" customHeight="1" x14ac:dyDescent="0.45">
      <c r="A14" s="12" t="s">
        <v>100</v>
      </c>
      <c r="B14" s="13" t="s">
        <v>101</v>
      </c>
      <c r="C14" s="14">
        <v>6.2231976000000001E-2</v>
      </c>
      <c r="D14" s="14">
        <v>0</v>
      </c>
      <c r="E14" s="14">
        <v>23.194603530999998</v>
      </c>
      <c r="F14" s="14">
        <v>0.62979290300000002</v>
      </c>
      <c r="G14" s="14">
        <v>13.519951918</v>
      </c>
      <c r="H14" s="14">
        <v>0</v>
      </c>
      <c r="I14" s="14">
        <v>0</v>
      </c>
      <c r="J14" s="14">
        <f t="shared" si="0"/>
        <v>37.406580327999997</v>
      </c>
      <c r="K14" s="14">
        <v>0</v>
      </c>
    </row>
    <row r="15" spans="1:11" ht="15.95" customHeight="1" x14ac:dyDescent="0.45">
      <c r="A15" s="12" t="s">
        <v>102</v>
      </c>
      <c r="B15" s="13" t="s">
        <v>103</v>
      </c>
      <c r="C15" s="14">
        <v>2.8681387260000002</v>
      </c>
      <c r="D15" s="14">
        <v>0</v>
      </c>
      <c r="E15" s="14">
        <v>261.57084632800002</v>
      </c>
      <c r="F15" s="14">
        <v>8.5179620259999993</v>
      </c>
      <c r="G15" s="14">
        <v>53.366491975000002</v>
      </c>
      <c r="H15" s="14">
        <v>0</v>
      </c>
      <c r="I15" s="14">
        <v>0</v>
      </c>
      <c r="J15" s="14">
        <f t="shared" si="0"/>
        <v>326.32343905499999</v>
      </c>
      <c r="K15" s="14">
        <v>0</v>
      </c>
    </row>
    <row r="16" spans="1:11" ht="15.95" customHeight="1" x14ac:dyDescent="0.45">
      <c r="A16" s="12" t="s">
        <v>104</v>
      </c>
      <c r="B16" s="13" t="s">
        <v>105</v>
      </c>
      <c r="C16" s="14">
        <v>1.063296268</v>
      </c>
      <c r="D16" s="14">
        <v>0</v>
      </c>
      <c r="E16" s="14">
        <v>200.355254704</v>
      </c>
      <c r="F16" s="14">
        <v>2.4213648490000002</v>
      </c>
      <c r="G16" s="14">
        <v>58.891477215000002</v>
      </c>
      <c r="H16" s="14">
        <v>0</v>
      </c>
      <c r="I16" s="14">
        <v>0</v>
      </c>
      <c r="J16" s="14">
        <f t="shared" si="0"/>
        <v>262.73139303599999</v>
      </c>
      <c r="K16" s="14">
        <v>0</v>
      </c>
    </row>
    <row r="17" spans="1:11" ht="15.95" customHeight="1" x14ac:dyDescent="0.45">
      <c r="A17" s="12" t="s">
        <v>106</v>
      </c>
      <c r="B17" s="13" t="s">
        <v>107</v>
      </c>
      <c r="C17" s="14">
        <v>0.13150168100000001</v>
      </c>
      <c r="D17" s="14">
        <v>0</v>
      </c>
      <c r="E17" s="14">
        <v>18.086662655000001</v>
      </c>
      <c r="F17" s="14">
        <v>0.102162304</v>
      </c>
      <c r="G17" s="14">
        <v>1.526911446</v>
      </c>
      <c r="H17" s="14">
        <v>0</v>
      </c>
      <c r="I17" s="14">
        <v>0</v>
      </c>
      <c r="J17" s="14">
        <f t="shared" si="0"/>
        <v>19.847238086000001</v>
      </c>
      <c r="K17" s="14">
        <v>0</v>
      </c>
    </row>
    <row r="18" spans="1:11" ht="15.95" customHeight="1" x14ac:dyDescent="0.45">
      <c r="A18" s="12" t="s">
        <v>108</v>
      </c>
      <c r="B18" s="13" t="s">
        <v>109</v>
      </c>
      <c r="C18" s="14">
        <v>1.5099677000000001E-2</v>
      </c>
      <c r="D18" s="14">
        <v>0</v>
      </c>
      <c r="E18" s="14">
        <v>10.989032590000001</v>
      </c>
      <c r="F18" s="14">
        <v>0.12328782100000001</v>
      </c>
      <c r="G18" s="14">
        <v>1.2543843240000001</v>
      </c>
      <c r="H18" s="14">
        <v>0</v>
      </c>
      <c r="I18" s="14">
        <v>0</v>
      </c>
      <c r="J18" s="14">
        <f t="shared" si="0"/>
        <v>12.381804412000001</v>
      </c>
      <c r="K18" s="14">
        <v>0</v>
      </c>
    </row>
    <row r="19" spans="1:11" ht="15.95" customHeight="1" x14ac:dyDescent="0.45">
      <c r="A19" s="12" t="s">
        <v>110</v>
      </c>
      <c r="B19" s="13" t="s">
        <v>111</v>
      </c>
      <c r="C19" s="14">
        <v>0.46951058400000001</v>
      </c>
      <c r="D19" s="14">
        <v>0</v>
      </c>
      <c r="E19" s="14">
        <v>58.020996539000002</v>
      </c>
      <c r="F19" s="14">
        <v>0.478321838</v>
      </c>
      <c r="G19" s="14">
        <v>8.6733568779999999</v>
      </c>
      <c r="H19" s="14">
        <v>0</v>
      </c>
      <c r="I19" s="14">
        <v>0</v>
      </c>
      <c r="J19" s="14">
        <f t="shared" si="0"/>
        <v>67.642185839000007</v>
      </c>
      <c r="K19" s="14">
        <v>0</v>
      </c>
    </row>
    <row r="20" spans="1:11" ht="15.95" customHeight="1" x14ac:dyDescent="0.45">
      <c r="A20" s="12" t="s">
        <v>112</v>
      </c>
      <c r="B20" s="13" t="s">
        <v>113</v>
      </c>
      <c r="C20" s="14">
        <v>33.992769510000002</v>
      </c>
      <c r="D20" s="14">
        <v>0</v>
      </c>
      <c r="E20" s="14">
        <v>782.39009570200005</v>
      </c>
      <c r="F20" s="14">
        <v>23.267391061000001</v>
      </c>
      <c r="G20" s="14">
        <v>258.95127987900003</v>
      </c>
      <c r="H20" s="14">
        <v>0</v>
      </c>
      <c r="I20" s="14">
        <v>0</v>
      </c>
      <c r="J20" s="14">
        <f t="shared" si="0"/>
        <v>1098.6015361520001</v>
      </c>
      <c r="K20" s="14">
        <v>0</v>
      </c>
    </row>
    <row r="21" spans="1:11" ht="15.95" customHeight="1" x14ac:dyDescent="0.45">
      <c r="A21" s="12" t="s">
        <v>114</v>
      </c>
      <c r="B21" s="13" t="s">
        <v>115</v>
      </c>
      <c r="C21" s="14">
        <v>1.385291751</v>
      </c>
      <c r="D21" s="14">
        <v>0</v>
      </c>
      <c r="E21" s="14">
        <v>104.19939343199999</v>
      </c>
      <c r="F21" s="14">
        <v>1.105026662</v>
      </c>
      <c r="G21" s="14">
        <v>18.710585123000001</v>
      </c>
      <c r="H21" s="14">
        <v>0</v>
      </c>
      <c r="I21" s="14">
        <v>0</v>
      </c>
      <c r="J21" s="14">
        <f t="shared" si="0"/>
        <v>125.40029696799999</v>
      </c>
      <c r="K21" s="14">
        <v>0</v>
      </c>
    </row>
    <row r="22" spans="1:11" ht="15.95" customHeight="1" x14ac:dyDescent="0.45">
      <c r="A22" s="12" t="s">
        <v>116</v>
      </c>
      <c r="B22" s="13" t="s">
        <v>117</v>
      </c>
      <c r="C22" s="14">
        <v>0</v>
      </c>
      <c r="D22" s="14">
        <v>0</v>
      </c>
      <c r="E22" s="14">
        <v>3.4516899999999999E-4</v>
      </c>
      <c r="F22" s="14">
        <v>0</v>
      </c>
      <c r="G22" s="14">
        <v>0</v>
      </c>
      <c r="H22" s="14">
        <v>0</v>
      </c>
      <c r="I22" s="14">
        <v>0</v>
      </c>
      <c r="J22" s="14">
        <f t="shared" si="0"/>
        <v>3.4516899999999999E-4</v>
      </c>
      <c r="K22" s="14">
        <v>0</v>
      </c>
    </row>
    <row r="23" spans="1:11" ht="15.95" customHeight="1" x14ac:dyDescent="0.45">
      <c r="A23" s="12">
        <v>20</v>
      </c>
      <c r="B23" s="13" t="s">
        <v>118</v>
      </c>
      <c r="C23" s="14">
        <v>2.1764999999999999E-5</v>
      </c>
      <c r="D23" s="14">
        <v>0</v>
      </c>
      <c r="E23" s="14">
        <v>4.0981519999999999E-3</v>
      </c>
      <c r="F23" s="14">
        <v>0</v>
      </c>
      <c r="G23" s="14">
        <v>1.2248000000000001E-4</v>
      </c>
      <c r="H23" s="14">
        <v>0</v>
      </c>
      <c r="I23" s="14">
        <v>0</v>
      </c>
      <c r="J23" s="14">
        <f t="shared" si="0"/>
        <v>4.2423970000000002E-3</v>
      </c>
      <c r="K23" s="14">
        <v>0</v>
      </c>
    </row>
    <row r="24" spans="1:11" ht="15.95" customHeight="1" x14ac:dyDescent="0.45">
      <c r="A24" s="12">
        <v>21</v>
      </c>
      <c r="B24" s="13" t="s">
        <v>119</v>
      </c>
      <c r="C24" s="14">
        <v>0.55582166700000002</v>
      </c>
      <c r="D24" s="14">
        <v>0</v>
      </c>
      <c r="E24" s="14">
        <v>132.15700139</v>
      </c>
      <c r="F24" s="14">
        <v>1.2047150849999999</v>
      </c>
      <c r="G24" s="14">
        <v>22.425195280000001</v>
      </c>
      <c r="H24" s="14">
        <v>0</v>
      </c>
      <c r="I24" s="14">
        <v>0</v>
      </c>
      <c r="J24" s="14">
        <f t="shared" si="0"/>
        <v>156.34273342200001</v>
      </c>
      <c r="K24" s="14">
        <v>0</v>
      </c>
    </row>
    <row r="25" spans="1:11" ht="15.95" customHeight="1" x14ac:dyDescent="0.45">
      <c r="A25" s="12">
        <v>22</v>
      </c>
      <c r="B25" s="13" t="s">
        <v>120</v>
      </c>
      <c r="C25" s="14">
        <v>12.267759505000001</v>
      </c>
      <c r="D25" s="14">
        <v>0</v>
      </c>
      <c r="E25" s="14">
        <v>1466.1365582369999</v>
      </c>
      <c r="F25" s="14">
        <v>14.602289461</v>
      </c>
      <c r="G25" s="14">
        <v>586.00619328499999</v>
      </c>
      <c r="H25" s="14">
        <v>0</v>
      </c>
      <c r="I25" s="14">
        <v>0</v>
      </c>
      <c r="J25" s="14">
        <f t="shared" si="0"/>
        <v>2079.0128004879998</v>
      </c>
      <c r="K25" s="14">
        <v>0</v>
      </c>
    </row>
    <row r="26" spans="1:11" ht="15.95" customHeight="1" x14ac:dyDescent="0.45">
      <c r="A26" s="12">
        <v>23</v>
      </c>
      <c r="B26" s="13" t="s">
        <v>121</v>
      </c>
      <c r="C26" s="14">
        <v>5.8551669999999997E-3</v>
      </c>
      <c r="D26" s="14">
        <v>0</v>
      </c>
      <c r="E26" s="14">
        <v>1.5016327169999999</v>
      </c>
      <c r="F26" s="14">
        <v>1.2937465E-2</v>
      </c>
      <c r="G26" s="14">
        <v>2.4935496000000001E-2</v>
      </c>
      <c r="H26" s="14">
        <v>0</v>
      </c>
      <c r="I26" s="14">
        <v>0</v>
      </c>
      <c r="J26" s="14">
        <f t="shared" si="0"/>
        <v>1.5453608449999998</v>
      </c>
      <c r="K26" s="14">
        <v>0</v>
      </c>
    </row>
    <row r="27" spans="1:11" ht="15.95" customHeight="1" x14ac:dyDescent="0.45">
      <c r="A27" s="12">
        <v>24</v>
      </c>
      <c r="B27" s="13" t="s">
        <v>122</v>
      </c>
      <c r="C27" s="14">
        <v>0.40981880599999998</v>
      </c>
      <c r="D27" s="14">
        <v>0</v>
      </c>
      <c r="E27" s="14">
        <v>2.225918295</v>
      </c>
      <c r="F27" s="14">
        <v>1.5179494E-2</v>
      </c>
      <c r="G27" s="14">
        <v>8.7022804999999995E-2</v>
      </c>
      <c r="H27" s="14">
        <v>0</v>
      </c>
      <c r="I27" s="14">
        <v>0</v>
      </c>
      <c r="J27" s="14">
        <f t="shared" si="0"/>
        <v>2.7379394000000001</v>
      </c>
      <c r="K27" s="14">
        <v>0</v>
      </c>
    </row>
    <row r="28" spans="1:11" ht="15.95" customHeight="1" x14ac:dyDescent="0.45">
      <c r="A28" s="12">
        <v>25</v>
      </c>
      <c r="B28" s="13" t="s">
        <v>123</v>
      </c>
      <c r="C28" s="14">
        <v>1.3419699999999999E-4</v>
      </c>
      <c r="D28" s="14">
        <v>0</v>
      </c>
      <c r="E28" s="14">
        <v>0.44088159300000002</v>
      </c>
      <c r="F28" s="14">
        <v>8.8800000000000001E-7</v>
      </c>
      <c r="G28" s="14">
        <v>7.0325759999999996E-3</v>
      </c>
      <c r="H28" s="14">
        <v>0</v>
      </c>
      <c r="I28" s="14">
        <v>0</v>
      </c>
      <c r="J28" s="14">
        <f t="shared" si="0"/>
        <v>0.44804925400000001</v>
      </c>
      <c r="K28" s="14">
        <v>0</v>
      </c>
    </row>
    <row r="29" spans="1:11" ht="15.95" customHeight="1" x14ac:dyDescent="0.45">
      <c r="A29" s="12">
        <v>26</v>
      </c>
      <c r="B29" s="13" t="s">
        <v>124</v>
      </c>
      <c r="C29" s="14">
        <v>3.0818299999999998E-3</v>
      </c>
      <c r="D29" s="14">
        <v>0</v>
      </c>
      <c r="E29" s="14">
        <v>3.2975157839999998</v>
      </c>
      <c r="F29" s="14">
        <v>1.2545290000000001E-3</v>
      </c>
      <c r="G29" s="14">
        <v>2.2527419E-2</v>
      </c>
      <c r="H29" s="14">
        <v>0</v>
      </c>
      <c r="I29" s="14">
        <v>0</v>
      </c>
      <c r="J29" s="14">
        <f t="shared" si="0"/>
        <v>3.3243795619999998</v>
      </c>
      <c r="K29" s="14">
        <v>0</v>
      </c>
    </row>
    <row r="30" spans="1:11" ht="15.95" customHeight="1" x14ac:dyDescent="0.45">
      <c r="A30" s="12">
        <v>27</v>
      </c>
      <c r="B30" s="13" t="s">
        <v>125</v>
      </c>
      <c r="C30" s="14">
        <v>0.67251767200000001</v>
      </c>
      <c r="D30" s="14">
        <v>0</v>
      </c>
      <c r="E30" s="14">
        <v>53.167720389000003</v>
      </c>
      <c r="F30" s="14">
        <v>1.026452903</v>
      </c>
      <c r="G30" s="14">
        <v>6.6525709700000002</v>
      </c>
      <c r="H30" s="14">
        <v>0</v>
      </c>
      <c r="I30" s="14">
        <v>0</v>
      </c>
      <c r="J30" s="14">
        <f t="shared" si="0"/>
        <v>61.519261933999999</v>
      </c>
      <c r="K30" s="14">
        <v>0</v>
      </c>
    </row>
    <row r="31" spans="1:11" ht="15.95" customHeight="1" x14ac:dyDescent="0.45">
      <c r="A31" s="12">
        <v>28</v>
      </c>
      <c r="B31" s="13" t="s">
        <v>46</v>
      </c>
      <c r="C31" s="14">
        <v>2.343275270499225</v>
      </c>
      <c r="D31" s="14">
        <v>0</v>
      </c>
      <c r="E31" s="14">
        <v>233.37834738029986</v>
      </c>
      <c r="F31" s="14">
        <v>4.3982010355519856</v>
      </c>
      <c r="G31" s="14">
        <v>214.90311913102073</v>
      </c>
      <c r="H31" s="14">
        <v>0</v>
      </c>
      <c r="I31" s="14">
        <v>0</v>
      </c>
      <c r="J31" s="14">
        <f t="shared" si="0"/>
        <v>455.02294281737181</v>
      </c>
      <c r="K31" s="14">
        <v>0</v>
      </c>
    </row>
    <row r="32" spans="1:11" ht="15.95" customHeight="1" x14ac:dyDescent="0.45">
      <c r="A32" s="12">
        <v>29</v>
      </c>
      <c r="B32" s="13" t="s">
        <v>126</v>
      </c>
      <c r="C32" s="14">
        <v>4.8179578000000001E-2</v>
      </c>
      <c r="D32" s="14">
        <v>0</v>
      </c>
      <c r="E32" s="14">
        <v>6.2255327100000004</v>
      </c>
      <c r="F32" s="14">
        <v>2.5457402000000001E-2</v>
      </c>
      <c r="G32" s="14">
        <v>1.3991340109999999</v>
      </c>
      <c r="H32" s="14">
        <v>0</v>
      </c>
      <c r="I32" s="14">
        <v>0</v>
      </c>
      <c r="J32" s="14">
        <f t="shared" si="0"/>
        <v>7.6983037010000004</v>
      </c>
      <c r="K32" s="14">
        <v>0</v>
      </c>
    </row>
    <row r="33" spans="1:11" ht="15.95" customHeight="1" x14ac:dyDescent="0.45">
      <c r="A33" s="12">
        <v>30</v>
      </c>
      <c r="B33" s="13" t="s">
        <v>127</v>
      </c>
      <c r="C33" s="14">
        <v>0.557253043</v>
      </c>
      <c r="D33" s="14">
        <v>0</v>
      </c>
      <c r="E33" s="14">
        <v>87.139662834000006</v>
      </c>
      <c r="F33" s="14">
        <v>2.3201049999999999</v>
      </c>
      <c r="G33" s="14">
        <v>14.087488943</v>
      </c>
      <c r="H33" s="14">
        <v>0</v>
      </c>
      <c r="I33" s="14">
        <v>0</v>
      </c>
      <c r="J33" s="14">
        <f t="shared" si="0"/>
        <v>104.10450982</v>
      </c>
      <c r="K33" s="14">
        <v>0</v>
      </c>
    </row>
    <row r="34" spans="1:11" ht="15.95" customHeight="1" x14ac:dyDescent="0.45">
      <c r="A34" s="12">
        <v>31</v>
      </c>
      <c r="B34" s="13" t="s">
        <v>128</v>
      </c>
      <c r="C34" s="14">
        <v>1.583801164</v>
      </c>
      <c r="D34" s="14">
        <v>0</v>
      </c>
      <c r="E34" s="14">
        <v>199.386136803</v>
      </c>
      <c r="F34" s="14">
        <v>4.9738074980000002</v>
      </c>
      <c r="G34" s="14">
        <v>27.064571464</v>
      </c>
      <c r="H34" s="14">
        <v>0</v>
      </c>
      <c r="I34" s="14">
        <v>0</v>
      </c>
      <c r="J34" s="14">
        <f t="shared" si="0"/>
        <v>233.00831692899999</v>
      </c>
      <c r="K34" s="14">
        <v>0</v>
      </c>
    </row>
    <row r="35" spans="1:11" ht="15.95" customHeight="1" x14ac:dyDescent="0.45">
      <c r="A35" s="12">
        <v>32</v>
      </c>
      <c r="B35" s="13" t="s">
        <v>129</v>
      </c>
      <c r="C35" s="14">
        <v>1.1982453000000001E-2</v>
      </c>
      <c r="D35" s="14">
        <v>0</v>
      </c>
      <c r="E35" s="14">
        <v>1.5682487890000001</v>
      </c>
      <c r="F35" s="14">
        <v>1.7823492E-2</v>
      </c>
      <c r="G35" s="14">
        <v>0.11199748299999999</v>
      </c>
      <c r="H35" s="14">
        <v>0</v>
      </c>
      <c r="I35" s="14">
        <v>0</v>
      </c>
      <c r="J35" s="14">
        <f t="shared" si="0"/>
        <v>1.7100522169999999</v>
      </c>
      <c r="K35" s="14">
        <v>0</v>
      </c>
    </row>
    <row r="36" spans="1:11" ht="15.95" customHeight="1" x14ac:dyDescent="0.45">
      <c r="A36" s="12">
        <v>33</v>
      </c>
      <c r="B36" s="13" t="s">
        <v>130</v>
      </c>
      <c r="C36" s="14">
        <v>2.7747312659999999</v>
      </c>
      <c r="D36" s="14">
        <v>0</v>
      </c>
      <c r="E36" s="14">
        <v>400.49886714799999</v>
      </c>
      <c r="F36" s="14">
        <v>5.1163717389999999</v>
      </c>
      <c r="G36" s="14">
        <v>118.978050772</v>
      </c>
      <c r="H36" s="14">
        <v>0</v>
      </c>
      <c r="I36" s="14">
        <v>0</v>
      </c>
      <c r="J36" s="14">
        <f t="shared" si="0"/>
        <v>527.368020925</v>
      </c>
      <c r="K36" s="14">
        <v>0</v>
      </c>
    </row>
    <row r="37" spans="1:11" ht="15.95" customHeight="1" x14ac:dyDescent="0.45">
      <c r="A37" s="12">
        <v>34</v>
      </c>
      <c r="B37" s="13" t="s">
        <v>131</v>
      </c>
      <c r="C37" s="14">
        <v>1.0750029109999999</v>
      </c>
      <c r="D37" s="14">
        <v>0</v>
      </c>
      <c r="E37" s="14">
        <v>128.38938247999999</v>
      </c>
      <c r="F37" s="14">
        <v>1.8561509430000001</v>
      </c>
      <c r="G37" s="14">
        <v>35.170469592000003</v>
      </c>
      <c r="H37" s="14">
        <v>0</v>
      </c>
      <c r="I37" s="14">
        <v>0</v>
      </c>
      <c r="J37" s="14">
        <f t="shared" si="0"/>
        <v>166.49100592600001</v>
      </c>
      <c r="K37" s="14">
        <v>0</v>
      </c>
    </row>
    <row r="38" spans="1:11" ht="15.95" customHeight="1" x14ac:dyDescent="0.45">
      <c r="A38" s="12">
        <v>35</v>
      </c>
      <c r="B38" s="13" t="s">
        <v>132</v>
      </c>
      <c r="C38" s="14">
        <v>0.35850641100000002</v>
      </c>
      <c r="D38" s="14">
        <v>0</v>
      </c>
      <c r="E38" s="14">
        <v>12.218773483</v>
      </c>
      <c r="F38" s="14">
        <v>4.1325187579999998</v>
      </c>
      <c r="G38" s="14">
        <v>0.27899906299999999</v>
      </c>
      <c r="H38" s="14">
        <v>0</v>
      </c>
      <c r="I38" s="14">
        <v>0</v>
      </c>
      <c r="J38" s="14">
        <f t="shared" si="0"/>
        <v>16.988797715</v>
      </c>
      <c r="K38" s="14">
        <v>0</v>
      </c>
    </row>
    <row r="39" spans="1:11" ht="15.95" customHeight="1" x14ac:dyDescent="0.45">
      <c r="A39" s="12">
        <v>36</v>
      </c>
      <c r="B39" s="13" t="s">
        <v>133</v>
      </c>
      <c r="C39" s="14">
        <v>23.487599611</v>
      </c>
      <c r="D39" s="14">
        <v>0</v>
      </c>
      <c r="E39" s="14">
        <v>374.20439161299998</v>
      </c>
      <c r="F39" s="14">
        <v>4.8847357599999999</v>
      </c>
      <c r="G39" s="14">
        <v>84.286843145999995</v>
      </c>
      <c r="H39" s="14">
        <v>0</v>
      </c>
      <c r="I39" s="14">
        <v>0</v>
      </c>
      <c r="J39" s="14">
        <f t="shared" si="0"/>
        <v>486.86357012999997</v>
      </c>
      <c r="K39" s="14">
        <v>0</v>
      </c>
    </row>
    <row r="40" spans="1:11" ht="15.95" customHeight="1" x14ac:dyDescent="0.45">
      <c r="A40" s="12">
        <v>37</v>
      </c>
      <c r="B40" s="13" t="s">
        <v>134</v>
      </c>
      <c r="C40" s="14">
        <v>0.70583571000000001</v>
      </c>
      <c r="D40" s="14">
        <v>0</v>
      </c>
      <c r="E40" s="14">
        <v>45.948004787999999</v>
      </c>
      <c r="F40" s="14">
        <v>0.45768429900000002</v>
      </c>
      <c r="G40" s="14">
        <v>4.3764993319999999</v>
      </c>
      <c r="H40" s="14">
        <v>0</v>
      </c>
      <c r="I40" s="14">
        <v>0</v>
      </c>
      <c r="J40" s="14">
        <f t="shared" si="0"/>
        <v>51.488024129000003</v>
      </c>
      <c r="K40" s="14">
        <v>0</v>
      </c>
    </row>
    <row r="41" spans="1:11" ht="15.95" customHeight="1" x14ac:dyDescent="0.45">
      <c r="A41" s="12">
        <v>38</v>
      </c>
      <c r="B41" s="13" t="s">
        <v>135</v>
      </c>
      <c r="C41" s="14">
        <v>5.4588040710000003</v>
      </c>
      <c r="D41" s="14">
        <v>0</v>
      </c>
      <c r="E41" s="14">
        <v>364.09683384300001</v>
      </c>
      <c r="F41" s="14">
        <v>31.311497237000001</v>
      </c>
      <c r="G41" s="14">
        <v>35.073595388000001</v>
      </c>
      <c r="H41" s="14">
        <v>0</v>
      </c>
      <c r="I41" s="14">
        <v>0</v>
      </c>
      <c r="J41" s="14">
        <f t="shared" si="0"/>
        <v>435.94073053899996</v>
      </c>
      <c r="K41" s="14">
        <v>0</v>
      </c>
    </row>
    <row r="42" spans="1:11" ht="15.95" customHeight="1" x14ac:dyDescent="0.45">
      <c r="A42" s="15" t="s">
        <v>136</v>
      </c>
      <c r="B42" s="13"/>
      <c r="C42" s="14">
        <f>SUM(C4:C41)</f>
        <v>106.26050116149921</v>
      </c>
      <c r="D42" s="14">
        <f t="shared" ref="D42:K42" si="1">SUM(D4:D41)</f>
        <v>0</v>
      </c>
      <c r="E42" s="14">
        <f t="shared" si="1"/>
        <v>5830.0342496962994</v>
      </c>
      <c r="F42" s="14">
        <f t="shared" si="1"/>
        <v>126.43768805255199</v>
      </c>
      <c r="G42" s="14">
        <f t="shared" si="1"/>
        <v>1778.5241506490206</v>
      </c>
      <c r="H42" s="14">
        <f t="shared" si="1"/>
        <v>0</v>
      </c>
      <c r="I42" s="14">
        <f t="shared" si="1"/>
        <v>0</v>
      </c>
      <c r="J42" s="14">
        <f>SUM(J4:J41)</f>
        <v>7841.2565895593716</v>
      </c>
      <c r="K42" s="14">
        <f t="shared" si="1"/>
        <v>0</v>
      </c>
    </row>
    <row r="43" spans="1:11" ht="15.95" customHeight="1" x14ac:dyDescent="0.45">
      <c r="A43" s="22" t="s">
        <v>137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</row>
    <row r="44" spans="1:11" ht="15.95" customHeight="1" x14ac:dyDescent="0.4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</row>
  </sheetData>
  <mergeCells count="3">
    <mergeCell ref="A1:K1"/>
    <mergeCell ref="A2:K2"/>
    <mergeCell ref="A43:K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Schemewise</vt:lpstr>
      <vt:lpstr>Statewise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m_surendhar</dc:creator>
  <cp:lastModifiedBy>Ramya Shekar</cp:lastModifiedBy>
  <dcterms:created xsi:type="dcterms:W3CDTF">2025-06-04T11:01:34Z</dcterms:created>
  <dcterms:modified xsi:type="dcterms:W3CDTF">2025-06-12T11:03:42Z</dcterms:modified>
</cp:coreProperties>
</file>